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325" yWindow="45" windowWidth="13035" windowHeight="11760" firstSheet="1" activeTab="3"/>
  </bookViews>
  <sheets>
    <sheet name="Define" sheetId="1" state="hidden" r:id="rId1"/>
    <sheet name="2017年公共预算执行" sheetId="2" r:id="rId2"/>
    <sheet name="2017基金预算执行" sheetId="3" r:id="rId3"/>
    <sheet name="2017国有资本经营预算执行" sheetId="4" r:id="rId4"/>
  </sheets>
  <externalReferences>
    <externalReference r:id="rId7"/>
    <externalReference r:id="rId8"/>
  </externalReferences>
  <definedNames>
    <definedName name="_Fill" hidden="1">'[1]eqpmad2'!#REF!</definedName>
    <definedName name="HWSheet">1</definedName>
    <definedName name="Module.Prix_SMC">[2]!Module.Prix_SMC</definedName>
    <definedName name="Prix_SMC">[2]!Prix_SMC</definedName>
    <definedName name="页脚">"第"&amp;IF(横当页=1,纵当页,横当页+纵当页)&amp;"页/共"&amp;总页&amp;"页"</definedName>
  </definedNames>
  <calcPr fullCalcOnLoad="1"/>
</workbook>
</file>

<file path=xl/sharedStrings.xml><?xml version="1.0" encoding="utf-8"?>
<sst xmlns="http://schemas.openxmlformats.org/spreadsheetml/2006/main" count="202" uniqueCount="192">
  <si>
    <t>滚存结余</t>
  </si>
  <si>
    <r>
      <t>2017年实绩</t>
    </r>
    <r>
      <rPr>
        <sz val="12"/>
        <rFont val="宋体"/>
        <family val="0"/>
      </rPr>
      <t>数</t>
    </r>
  </si>
  <si>
    <r>
      <t>2017年预算</t>
    </r>
    <r>
      <rPr>
        <sz val="12"/>
        <rFont val="宋体"/>
        <family val="0"/>
      </rPr>
      <t>数</t>
    </r>
  </si>
  <si>
    <t>2017年海陵区国有资本经营预算收支总表</t>
  </si>
  <si>
    <t>　　1、增值税</t>
  </si>
  <si>
    <t>　　2、营业税</t>
  </si>
  <si>
    <t>　　3、企业所得税</t>
  </si>
  <si>
    <t>　　4、企业所得税退税</t>
  </si>
  <si>
    <t>　　5、个人所得税</t>
  </si>
  <si>
    <t>　　6、资源税</t>
  </si>
  <si>
    <t>　　7、固定资产投资方向调节税</t>
  </si>
  <si>
    <t>　　8、城市维护建设税</t>
  </si>
  <si>
    <t>　　9、房产税</t>
  </si>
  <si>
    <t>　　10、印花税</t>
  </si>
  <si>
    <t>　　11、城镇土地使用税</t>
  </si>
  <si>
    <t>　　12、土地增值税</t>
  </si>
  <si>
    <t>　　13、车船税</t>
  </si>
  <si>
    <t>　　14、耕地占用税</t>
  </si>
  <si>
    <t>　　15、契税</t>
  </si>
  <si>
    <t>　　16、烟叶税</t>
  </si>
  <si>
    <t>　　17、其他税收收入</t>
  </si>
  <si>
    <t>十九、国土海洋气象等支出</t>
  </si>
  <si>
    <t>　　1、专项收入</t>
  </si>
  <si>
    <t>　　2、行政事业性收费收入</t>
  </si>
  <si>
    <t>　　3、罚没收入</t>
  </si>
  <si>
    <t>　　4、国有资本经营收入</t>
  </si>
  <si>
    <t>二十三、债务付息支出</t>
  </si>
  <si>
    <t>　　5、国有资源(资产)有偿使用收入</t>
  </si>
  <si>
    <t>　　6、其他收入</t>
  </si>
  <si>
    <t xml:space="preserve">    返还性支出</t>
  </si>
  <si>
    <t xml:space="preserve">    一般性转移支付</t>
  </si>
  <si>
    <t xml:space="preserve">    专项转移支付</t>
  </si>
  <si>
    <t>调入预算稳定调节基金</t>
  </si>
  <si>
    <t>安排预算稳定调节基金</t>
  </si>
  <si>
    <r>
      <t xml:space="preserve"> </t>
    </r>
    <r>
      <rPr>
        <sz val="14"/>
        <rFont val="楷体_GB2312"/>
        <family val="3"/>
      </rPr>
      <t xml:space="preserve"> </t>
    </r>
    <r>
      <rPr>
        <sz val="12"/>
        <rFont val="宋体"/>
        <family val="0"/>
      </rPr>
      <t>4、金融国有资本经营预算支出</t>
    </r>
  </si>
  <si>
    <r>
      <t xml:space="preserve"> </t>
    </r>
    <r>
      <rPr>
        <sz val="14"/>
        <rFont val="楷体_GB2312"/>
        <family val="3"/>
      </rPr>
      <t xml:space="preserve"> </t>
    </r>
    <r>
      <rPr>
        <sz val="12"/>
        <rFont val="宋体"/>
        <family val="0"/>
      </rPr>
      <t>5、其他国有资本经营预算支出</t>
    </r>
  </si>
  <si>
    <t>三、转移支出</t>
  </si>
  <si>
    <t>单位：万元</t>
  </si>
  <si>
    <t>收入</t>
  </si>
  <si>
    <t>支出</t>
  </si>
  <si>
    <t>项目</t>
  </si>
  <si>
    <t>一、利润收入</t>
  </si>
  <si>
    <t>一、社会保障和就业支出</t>
  </si>
  <si>
    <t>二、股利、股息收入</t>
  </si>
  <si>
    <t>二、国有资本经营预算支出</t>
  </si>
  <si>
    <t>三、产权转让收入</t>
  </si>
  <si>
    <r>
      <t xml:space="preserve"> </t>
    </r>
    <r>
      <rPr>
        <sz val="14"/>
        <rFont val="楷体_GB2312"/>
        <family val="3"/>
      </rPr>
      <t xml:space="preserve"> </t>
    </r>
    <r>
      <rPr>
        <sz val="12"/>
        <rFont val="宋体"/>
        <family val="0"/>
      </rPr>
      <t>1、解决历史遗留问题及改革成本支出</t>
    </r>
  </si>
  <si>
    <t>四、清算收入</t>
  </si>
  <si>
    <r>
      <t xml:space="preserve"> </t>
    </r>
    <r>
      <rPr>
        <sz val="14"/>
        <rFont val="楷体_GB2312"/>
        <family val="3"/>
      </rPr>
      <t xml:space="preserve"> </t>
    </r>
    <r>
      <rPr>
        <sz val="12"/>
        <rFont val="宋体"/>
        <family val="0"/>
      </rPr>
      <t>2、国有企业资本注入</t>
    </r>
  </si>
  <si>
    <t>五、其他国有资本经营收入</t>
  </si>
  <si>
    <r>
      <t xml:space="preserve"> </t>
    </r>
    <r>
      <rPr>
        <sz val="14"/>
        <rFont val="楷体_GB2312"/>
        <family val="3"/>
      </rPr>
      <t xml:space="preserve"> </t>
    </r>
    <r>
      <rPr>
        <sz val="12"/>
        <rFont val="宋体"/>
        <family val="0"/>
      </rPr>
      <t>3、国有企业政策性补贴</t>
    </r>
  </si>
  <si>
    <t>本年收入合计</t>
  </si>
  <si>
    <t>本年支出合计</t>
  </si>
  <si>
    <t>上年净结余</t>
  </si>
  <si>
    <t>预算结余</t>
  </si>
  <si>
    <t>收入总计</t>
  </si>
  <si>
    <t>支出总计</t>
  </si>
  <si>
    <t>单位：万元</t>
  </si>
  <si>
    <t>2017年预算</t>
  </si>
  <si>
    <t>调入资金</t>
  </si>
  <si>
    <t>合计</t>
  </si>
  <si>
    <t>上年  结余</t>
  </si>
  <si>
    <t>下级  上解</t>
  </si>
  <si>
    <t>调出资金</t>
  </si>
  <si>
    <t>上解  上级</t>
  </si>
  <si>
    <t>四、文化事业建设费收入</t>
  </si>
  <si>
    <t>七、旅游发展基金收入</t>
  </si>
  <si>
    <t>七、旅游发展基金支出</t>
  </si>
  <si>
    <t>CF_OBJECT=</t>
  </si>
  <si>
    <t>C:\钒\经费分配\收支情况表.XLS</t>
  </si>
  <si>
    <t>CF_HZ=</t>
  </si>
  <si>
    <t>汇总</t>
  </si>
  <si>
    <t>社保科</t>
  </si>
  <si>
    <t>农业科</t>
  </si>
  <si>
    <t>教科文</t>
  </si>
  <si>
    <t>预算科</t>
  </si>
  <si>
    <t>行政政法</t>
  </si>
  <si>
    <t>单位：万元</t>
  </si>
  <si>
    <t>2017年收入</t>
  </si>
  <si>
    <t>数据口径：海陵区数</t>
  </si>
  <si>
    <t>收入项目</t>
  </si>
  <si>
    <t>支出项目</t>
  </si>
  <si>
    <t>一、税收收入</t>
  </si>
  <si>
    <t>一、一般公共服务</t>
  </si>
  <si>
    <t>二、外交</t>
  </si>
  <si>
    <t>三、国防</t>
  </si>
  <si>
    <t>四、公共安全</t>
  </si>
  <si>
    <t>五、教育</t>
  </si>
  <si>
    <t>六、科学技术</t>
  </si>
  <si>
    <t>七、文化体育与传媒</t>
  </si>
  <si>
    <t>八、社会保障和就业</t>
  </si>
  <si>
    <t>九、医疗卫生</t>
  </si>
  <si>
    <t>十、节能环保</t>
  </si>
  <si>
    <t>十一、城乡社区事务</t>
  </si>
  <si>
    <t>十二、农林水事务</t>
  </si>
  <si>
    <t>十三、交通运输</t>
  </si>
  <si>
    <t>十四、资源勘探电力信息等事务</t>
  </si>
  <si>
    <t>十五、商业服务业等事务</t>
  </si>
  <si>
    <t>十六、金融监管等事务支出</t>
  </si>
  <si>
    <t>十七、地震灾后恢复重建支出</t>
  </si>
  <si>
    <t>十八、援助其他地区支出</t>
  </si>
  <si>
    <t>二、非税收入</t>
  </si>
  <si>
    <t>二十、住房保障支出</t>
  </si>
  <si>
    <t>二十一、粮油物资储备事务</t>
  </si>
  <si>
    <t>二十二、预备费</t>
  </si>
  <si>
    <t>二十四、其他支出</t>
  </si>
  <si>
    <t>上级补助</t>
  </si>
  <si>
    <t>债券转贷收入</t>
  </si>
  <si>
    <t>上解支出（省）</t>
  </si>
  <si>
    <t>上解支出（市）</t>
  </si>
  <si>
    <t>增设预算周转金支出</t>
  </si>
  <si>
    <t>市补助收入</t>
  </si>
  <si>
    <t xml:space="preserve">        结转下年支出</t>
  </si>
  <si>
    <t xml:space="preserve">        净结余</t>
  </si>
  <si>
    <t>总计</t>
  </si>
  <si>
    <t>收      入</t>
  </si>
  <si>
    <t>支      出</t>
  </si>
  <si>
    <t>年终结余</t>
  </si>
  <si>
    <t>调入  资金</t>
  </si>
  <si>
    <t>上级  补助</t>
  </si>
  <si>
    <t>一、港口建设费收入</t>
  </si>
  <si>
    <t>一、港口建设费安排的支出</t>
  </si>
  <si>
    <t>二、散装水泥专项资金收入</t>
  </si>
  <si>
    <t>二、散装水泥专项资金支出</t>
  </si>
  <si>
    <t>三、新型墙体材料专项基金收入</t>
  </si>
  <si>
    <t>三、新型墙体材料专项基金支出</t>
  </si>
  <si>
    <t>四、文化事业建设费安排的支出</t>
  </si>
  <si>
    <t>五、地方教育附加收入</t>
  </si>
  <si>
    <t>五、地方教育附加安排的支出</t>
  </si>
  <si>
    <t>六、育林基金收入</t>
  </si>
  <si>
    <t>六、育林基金支出</t>
  </si>
  <si>
    <t>八、地方水利建设基金收入</t>
  </si>
  <si>
    <t>八、地方水利建设基金支出</t>
  </si>
  <si>
    <t>九、残疾人就业保障金收入</t>
  </si>
  <si>
    <t>九、残疾人就业保障金支出</t>
  </si>
  <si>
    <t>十、城市公用事业附加收入</t>
  </si>
  <si>
    <t>十、城市公用事业附加安排的支出</t>
  </si>
  <si>
    <t>十一、国有土地使用权出让收入</t>
  </si>
  <si>
    <t>十一、国有土地使用权出让收入安排的支出</t>
  </si>
  <si>
    <t>十二、农业土地开发资金收入</t>
  </si>
  <si>
    <t>十二、农业土地开发资金支出</t>
  </si>
  <si>
    <t>十三、彩票公益金收入</t>
  </si>
  <si>
    <t>十三、彩票公益金安排的支出</t>
  </si>
  <si>
    <t>十四、城市基础设施配套费收入</t>
  </si>
  <si>
    <t>十四、城市基础设施配套费安排的支出</t>
  </si>
  <si>
    <t>十五、贸促会收费</t>
  </si>
  <si>
    <t>十五、贸促会收费安排的支出</t>
  </si>
  <si>
    <t>十六、大中型水库移民后期扶持基金收入</t>
  </si>
  <si>
    <t>十六、大中型水库移民后期扶持基金支出</t>
  </si>
  <si>
    <t>十七、小型水库移民扶助基金收入</t>
  </si>
  <si>
    <t>十七、小型水库移民扶助基金支出</t>
  </si>
  <si>
    <t>十八、国有土地收益基金支出</t>
  </si>
  <si>
    <t>十九、政府住房基金收入</t>
  </si>
  <si>
    <t>十九、政府住房基金支出</t>
  </si>
  <si>
    <t>二十、中央水利建设基金收入</t>
  </si>
  <si>
    <t>二十、中央水利建设基金支出</t>
  </si>
  <si>
    <t>二十一、新增建设用地有偿使用费收入</t>
  </si>
  <si>
    <t>二十一、新增建设用地有偿使用费安排的支出</t>
  </si>
  <si>
    <t>二十二、大中型水库库区基金收入</t>
  </si>
  <si>
    <t>二十二、大中型水库库区基金支出</t>
  </si>
  <si>
    <t>二十三、无线电频率占用费收入</t>
  </si>
  <si>
    <t>二十三、无线电频率占用费安排的支出</t>
  </si>
  <si>
    <t>二十四、污水处理费收入</t>
  </si>
  <si>
    <t>二十四、污水处理费支出</t>
  </si>
  <si>
    <t>二十五、其他政府性基金收入</t>
  </si>
  <si>
    <t>二十五、其他政府性基金支出</t>
  </si>
  <si>
    <t>二十六、债务转贷收入</t>
  </si>
  <si>
    <t>二十六、债务转贷支出</t>
  </si>
  <si>
    <t>二十七、地方政府债务收入</t>
  </si>
  <si>
    <t>二十七、债务还本支出</t>
  </si>
  <si>
    <t>二十、债务付息支出</t>
  </si>
  <si>
    <t>政府性基金收入合计</t>
  </si>
  <si>
    <t>政府性基金支出合计</t>
  </si>
  <si>
    <r>
      <t>2016</t>
    </r>
    <r>
      <rPr>
        <sz val="10"/>
        <color indexed="10"/>
        <rFont val="宋体"/>
        <family val="0"/>
      </rPr>
      <t>年预算数按市人大六届第四十五次会议审议通过调整后预算填列</t>
    </r>
    <r>
      <rPr>
        <sz val="10"/>
        <color indexed="10"/>
        <rFont val="Arial"/>
        <family val="2"/>
      </rPr>
      <t xml:space="preserve"> </t>
    </r>
    <r>
      <rPr>
        <sz val="10"/>
        <color indexed="10"/>
        <rFont val="宋体"/>
        <family val="0"/>
      </rPr>
      <t>。</t>
    </r>
  </si>
  <si>
    <t>阳江市海陵区2017年公共财政收支决算表（测算报人大）</t>
  </si>
  <si>
    <t>数据口径：海陵区数</t>
  </si>
  <si>
    <r>
      <t>项</t>
    </r>
    <r>
      <rPr>
        <sz val="11"/>
        <rFont val="Times New Roman"/>
        <family val="1"/>
      </rPr>
      <t xml:space="preserve">                  </t>
    </r>
    <r>
      <rPr>
        <sz val="11"/>
        <rFont val="宋体"/>
        <family val="0"/>
      </rPr>
      <t>目</t>
    </r>
  </si>
  <si>
    <r>
      <t>项</t>
    </r>
    <r>
      <rPr>
        <sz val="11"/>
        <rFont val="Times New Roman"/>
        <family val="1"/>
      </rPr>
      <t xml:space="preserve">                 </t>
    </r>
    <r>
      <rPr>
        <sz val="11"/>
        <rFont val="宋体"/>
        <family val="0"/>
      </rPr>
      <t>目</t>
    </r>
  </si>
  <si>
    <t>公共财政预算收入合计</t>
  </si>
  <si>
    <t>公共财政预算支出合计</t>
  </si>
  <si>
    <t>调出资金</t>
  </si>
  <si>
    <t>债务还本支出</t>
  </si>
  <si>
    <t>债务转贷支出</t>
  </si>
  <si>
    <t>上年结余</t>
  </si>
  <si>
    <t>2017年实绩</t>
  </si>
  <si>
    <t>2017年完成预算%</t>
  </si>
  <si>
    <t>2017年预算数按阳江市第六届人大第四十五次会议审议通过调整后预算填列，2017年实绩数为快报数</t>
  </si>
  <si>
    <t>阳江市海陵区2017年政府性基金预算收支执行情况表</t>
  </si>
  <si>
    <t>2017年支出</t>
  </si>
  <si>
    <t>表四</t>
  </si>
  <si>
    <t xml:space="preserve">  表五</t>
  </si>
  <si>
    <t>表六</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</si>
</sst>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 * #,##0.0_ ;_ * \-#,##0.0_ ;_ * &quot;-&quot;??_ ;_ @_ "/>
    <numFmt numFmtId="178" formatCode="0.00_ "/>
    <numFmt numFmtId="179" formatCode="_ * #,##0.000_ ;_ * \-#,##0.000_ ;_ * &quot;-&quot;??_ ;_ @_ "/>
    <numFmt numFmtId="180" formatCode="_ * #,##0.0000_ ;_ * \-#,##0.0000_ ;_ * &quot;-&quot;??_ ;_ @_ "/>
    <numFmt numFmtId="181" formatCode="0.0%"/>
    <numFmt numFmtId="182" formatCode="0_);[Red]\(0\)"/>
    <numFmt numFmtId="183" formatCode="#,##0_ "/>
    <numFmt numFmtId="184" formatCode="_ * #,##0.000_ ;_ * \-#,##0.000_ ;_ * &quot;-&quot;???_ ;_ @_ "/>
    <numFmt numFmtId="185" formatCode="0_);\(0\)"/>
    <numFmt numFmtId="186" formatCode="#,##0_);[Red]\(#,##0\)"/>
    <numFmt numFmtId="187" formatCode="_-* #,##0_-;\-* #,##0_-;_-* &quot;-&quot;??_-;_-@_-"/>
    <numFmt numFmtId="188" formatCode="#,##0.00_ "/>
    <numFmt numFmtId="189" formatCode="#,##0.0_);[Red]\(#,##0.0\)"/>
    <numFmt numFmtId="190" formatCode="#,##0.0_ "/>
    <numFmt numFmtId="191" formatCode="_ * #,##0.0_ ;_ * \-#,##0.0_ ;_ * &quot;-&quot;?_ ;_ @_ "/>
    <numFmt numFmtId="192" formatCode="&quot;是&quot;;&quot;是&quot;;&quot;否&quot;"/>
    <numFmt numFmtId="193" formatCode="&quot;真&quot;;&quot;真&quot;;&quot;假&quot;"/>
    <numFmt numFmtId="194" formatCode="&quot;开&quot;;&quot;开&quot;;&quot;关&quot;"/>
    <numFmt numFmtId="195" formatCode="0_ "/>
    <numFmt numFmtId="196" formatCode="0.00000"/>
    <numFmt numFmtId="197" formatCode="0.0000"/>
    <numFmt numFmtId="198" formatCode="0.000"/>
    <numFmt numFmtId="199" formatCode="0.0000000"/>
    <numFmt numFmtId="200" formatCode="0.000000"/>
    <numFmt numFmtId="201" formatCode="0.0"/>
    <numFmt numFmtId="202" formatCode="0.0_ "/>
    <numFmt numFmtId="203" formatCode="&quot;¥&quot;#,##0;\-&quot;¥&quot;#,##0"/>
    <numFmt numFmtId="204" formatCode="&quot;¥&quot;#,##0;[Red]\-&quot;¥&quot;#,##0"/>
    <numFmt numFmtId="205" formatCode="&quot;¥&quot;#,##0.00;\-&quot;¥&quot;#,##0.00"/>
    <numFmt numFmtId="206" formatCode="&quot;¥&quot;#,##0.00;[Red]\-&quot;¥&quot;#,##0.00"/>
    <numFmt numFmtId="207" formatCode="_-&quot;¥&quot;* #,##0_-;\-&quot;¥&quot;* #,##0_-;_-&quot;¥&quot;* &quot;-&quot;_-;_-@_-"/>
    <numFmt numFmtId="208" formatCode="_-* #,##0_-;\-* #,##0_-;_-* &quot;-&quot;_-;_-@_-"/>
    <numFmt numFmtId="209" formatCode="_-&quot;¥&quot;* #,##0.00_-;\-&quot;¥&quot;* #,##0.00_-;_-&quot;¥&quot;* &quot;-&quot;??_-;_-@_-"/>
    <numFmt numFmtId="210" formatCode="_-* #,##0.00_-;\-* #,##0.00_-;_-* &quot;-&quot;??_-;_-@_-"/>
    <numFmt numFmtId="211" formatCode="#,##0.00_);[Red]\(#,##0.00\)"/>
    <numFmt numFmtId="212" formatCode="#,##0.00;[Red]#,##0.00"/>
    <numFmt numFmtId="213" formatCode="#,##0.0"/>
    <numFmt numFmtId="214" formatCode="0.00_);[Red]\(0.00\)"/>
    <numFmt numFmtId="215" formatCode="0.0_);[Red]\(0.0\)"/>
    <numFmt numFmtId="216" formatCode="* #,##0.00;* \-#,##0.00;* &quot;&quot;??;@"/>
    <numFmt numFmtId="217" formatCode="###,###,###,##0"/>
  </numFmts>
  <fonts count="36">
    <font>
      <sz val="14"/>
      <name val="楷体_GB2312"/>
      <family val="3"/>
    </font>
    <font>
      <sz val="9"/>
      <name val="楷体_GB2312"/>
      <family val="3"/>
    </font>
    <font>
      <sz val="12"/>
      <name val="宋体"/>
      <family val="0"/>
    </font>
    <font>
      <sz val="10"/>
      <name val="宋体"/>
      <family val="0"/>
    </font>
    <font>
      <sz val="9"/>
      <name val="宋体"/>
      <family val="0"/>
    </font>
    <font>
      <u val="single"/>
      <sz val="11.9"/>
      <color indexed="12"/>
      <name val="楷体_GB2312"/>
      <family val="3"/>
    </font>
    <font>
      <u val="single"/>
      <sz val="11.9"/>
      <color indexed="36"/>
      <name val="楷体_GB2312"/>
      <family val="3"/>
    </font>
    <font>
      <b/>
      <sz val="11"/>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Arial"/>
      <family val="2"/>
    </font>
    <font>
      <b/>
      <sz val="20"/>
      <name val="宋体"/>
      <family val="0"/>
    </font>
    <font>
      <sz val="12"/>
      <name val="黑体"/>
      <family val="3"/>
    </font>
    <font>
      <sz val="11"/>
      <name val="宋体"/>
      <family val="0"/>
    </font>
    <font>
      <sz val="11"/>
      <name val="Times New Roman"/>
      <family val="1"/>
    </font>
    <font>
      <sz val="11"/>
      <name val="Arial"/>
      <family val="2"/>
    </font>
    <font>
      <sz val="10"/>
      <color indexed="10"/>
      <name val="Arial"/>
      <family val="2"/>
    </font>
    <font>
      <sz val="10"/>
      <color indexed="10"/>
      <name val="宋体"/>
      <family val="0"/>
    </font>
    <font>
      <sz val="12"/>
      <name val="Times New Roman"/>
      <family val="1"/>
    </font>
    <font>
      <sz val="16"/>
      <name val="宋体"/>
      <family val="0"/>
    </font>
    <font>
      <u val="single"/>
      <sz val="18"/>
      <name val="黑体"/>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3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color indexed="63"/>
      </left>
      <right style="thin"/>
      <top style="thin"/>
      <bottom style="thin"/>
    </border>
    <border>
      <left style="thin"/>
      <right style="thin"/>
      <top style="medium"/>
      <bottom>
        <color indexed="63"/>
      </bottom>
    </border>
    <border>
      <left style="medium"/>
      <right style="thin"/>
      <top style="medium"/>
      <bottom>
        <color indexed="63"/>
      </bottom>
    </border>
    <border>
      <left>
        <color indexed="63"/>
      </left>
      <right style="thin"/>
      <top style="medium"/>
      <bottom style="thin"/>
    </border>
    <border>
      <left style="thin"/>
      <right>
        <color indexed="63"/>
      </right>
      <top style="thin"/>
      <bottom style="thin"/>
    </border>
    <border>
      <left style="thin"/>
      <right>
        <color indexed="63"/>
      </right>
      <top style="thin"/>
      <bottom style="medium"/>
    </border>
    <border>
      <left style="medium"/>
      <right style="medium"/>
      <top style="thin"/>
      <bottom style="thin"/>
    </border>
    <border>
      <left style="medium"/>
      <right style="medium"/>
      <top style="thin"/>
      <bottom style="medium"/>
    </border>
    <border>
      <left style="thin"/>
      <right style="thin"/>
      <top style="thin"/>
      <bottom>
        <color indexed="63"/>
      </bottom>
    </border>
    <border>
      <left style="thin"/>
      <right style="medium"/>
      <top style="thin"/>
      <bottom>
        <color indexed="63"/>
      </bottom>
    </border>
    <border>
      <left style="thin"/>
      <right style="medium"/>
      <top style="thin"/>
      <bottom style="mediu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color indexed="63"/>
      </bottom>
    </border>
    <border>
      <left style="thin"/>
      <right style="medium"/>
      <top>
        <color indexed="63"/>
      </top>
      <bottom style="thin"/>
    </border>
  </borders>
  <cellStyleXfs count="68">
    <xf numFmtId="0" fontId="25"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2" fillId="0" borderId="0">
      <alignment/>
      <protection/>
    </xf>
    <xf numFmtId="0" fontId="5" fillId="0" borderId="0" applyNumberFormat="0" applyFill="0" applyBorder="0" applyAlignment="0" applyProtection="0"/>
    <xf numFmtId="0" fontId="15"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5" applyNumberFormat="0" applyAlignment="0" applyProtection="0"/>
    <xf numFmtId="0" fontId="18" fillId="17"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22" fillId="22" borderId="0" applyNumberFormat="0" applyBorder="0" applyAlignment="0" applyProtection="0"/>
    <xf numFmtId="0" fontId="23" fillId="16" borderId="8" applyNumberFormat="0" applyAlignment="0" applyProtection="0"/>
    <xf numFmtId="0" fontId="24" fillId="7" borderId="5" applyNumberFormat="0" applyAlignment="0" applyProtection="0"/>
    <xf numFmtId="0" fontId="33" fillId="0" borderId="0">
      <alignment/>
      <protection/>
    </xf>
    <xf numFmtId="0" fontId="6" fillId="0" borderId="0" applyNumberFormat="0" applyFill="0" applyBorder="0" applyAlignment="0" applyProtection="0"/>
    <xf numFmtId="0" fontId="2" fillId="23" borderId="9" applyNumberFormat="0" applyFont="0" applyAlignment="0" applyProtection="0"/>
  </cellStyleXfs>
  <cellXfs count="122">
    <xf numFmtId="0" fontId="0" fillId="0" borderId="0" xfId="0" applyAlignment="1">
      <alignment/>
    </xf>
    <xf numFmtId="3" fontId="27" fillId="0" borderId="0" xfId="0" applyNumberFormat="1" applyFont="1" applyAlignment="1">
      <alignment vertical="center"/>
    </xf>
    <xf numFmtId="3" fontId="28" fillId="0" borderId="0" xfId="0" applyNumberFormat="1" applyFont="1" applyAlignment="1">
      <alignment vertical="center"/>
    </xf>
    <xf numFmtId="3" fontId="28" fillId="0" borderId="10" xfId="40" applyNumberFormat="1" applyFont="1" applyBorder="1" applyAlignment="1">
      <alignment vertical="center"/>
      <protection/>
    </xf>
    <xf numFmtId="213" fontId="28" fillId="0" borderId="10" xfId="40" applyNumberFormat="1" applyFont="1" applyBorder="1" applyAlignment="1">
      <alignment vertical="center"/>
      <protection/>
    </xf>
    <xf numFmtId="3" fontId="28" fillId="0" borderId="10" xfId="0" applyNumberFormat="1" applyFont="1" applyBorder="1" applyAlignment="1">
      <alignment vertical="center"/>
    </xf>
    <xf numFmtId="3" fontId="25" fillId="0" borderId="0" xfId="0" applyNumberFormat="1" applyAlignment="1">
      <alignment vertical="center"/>
    </xf>
    <xf numFmtId="3" fontId="25" fillId="0" borderId="0" xfId="0" applyNumberFormat="1" applyAlignment="1">
      <alignment/>
    </xf>
    <xf numFmtId="0" fontId="25" fillId="0" borderId="0" xfId="0" applyAlignment="1">
      <alignment/>
    </xf>
    <xf numFmtId="0" fontId="28" fillId="0" borderId="10" xfId="0" applyFont="1" applyFill="1" applyBorder="1" applyAlignment="1" applyProtection="1">
      <alignment vertical="center"/>
      <protection locked="0"/>
    </xf>
    <xf numFmtId="0" fontId="7" fillId="0" borderId="10" xfId="0" applyFont="1" applyFill="1" applyBorder="1" applyAlignment="1" applyProtection="1">
      <alignment vertical="center"/>
      <protection locked="0"/>
    </xf>
    <xf numFmtId="0" fontId="28" fillId="0" borderId="10" xfId="0" applyFont="1" applyFill="1" applyBorder="1" applyAlignment="1">
      <alignment vertical="center"/>
    </xf>
    <xf numFmtId="3" fontId="3" fillId="0" borderId="10" xfId="0" applyNumberFormat="1" applyFont="1" applyBorder="1" applyAlignment="1">
      <alignment vertical="center" wrapText="1"/>
    </xf>
    <xf numFmtId="3" fontId="3" fillId="0" borderId="10" xfId="40" applyNumberFormat="1" applyFont="1" applyBorder="1" applyAlignment="1">
      <alignment vertical="center"/>
      <protection/>
    </xf>
    <xf numFmtId="213" fontId="3" fillId="0" borderId="10" xfId="40" applyNumberFormat="1" applyFont="1" applyBorder="1" applyAlignment="1">
      <alignment vertical="center"/>
      <protection/>
    </xf>
    <xf numFmtId="3" fontId="3" fillId="0" borderId="10" xfId="0" applyNumberFormat="1" applyFont="1" applyBorder="1" applyAlignment="1">
      <alignment vertical="center"/>
    </xf>
    <xf numFmtId="3" fontId="25" fillId="0" borderId="0" xfId="0" applyNumberFormat="1" applyFont="1" applyAlignment="1">
      <alignment/>
    </xf>
    <xf numFmtId="0" fontId="2" fillId="0" borderId="0" xfId="0" applyFont="1" applyAlignment="1">
      <alignment vertical="center"/>
    </xf>
    <xf numFmtId="0" fontId="25" fillId="0" borderId="0" xfId="0" applyAlignment="1">
      <alignment vertical="center"/>
    </xf>
    <xf numFmtId="0" fontId="31" fillId="0" borderId="0" xfId="0" applyFont="1" applyAlignment="1">
      <alignment vertical="center"/>
    </xf>
    <xf numFmtId="3" fontId="25" fillId="0" borderId="0" xfId="0" applyNumberFormat="1"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xf>
    <xf numFmtId="0" fontId="2" fillId="0" borderId="10" xfId="0" applyFont="1" applyFill="1" applyBorder="1" applyAlignment="1">
      <alignment/>
    </xf>
    <xf numFmtId="0" fontId="34"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xf>
    <xf numFmtId="0" fontId="3" fillId="0" borderId="0" xfId="0" applyFont="1" applyAlignment="1">
      <alignment horizontal="center"/>
    </xf>
    <xf numFmtId="0" fontId="3" fillId="0" borderId="0" xfId="0" applyFont="1" applyBorder="1" applyAlignment="1">
      <alignment horizontal="center" vertical="center"/>
    </xf>
    <xf numFmtId="183" fontId="2" fillId="0" borderId="10" xfId="0" applyNumberFormat="1" applyFont="1" applyBorder="1" applyAlignment="1">
      <alignment vertical="center"/>
    </xf>
    <xf numFmtId="183" fontId="2" fillId="0" borderId="10" xfId="0" applyNumberFormat="1" applyFont="1" applyBorder="1" applyAlignment="1">
      <alignment/>
    </xf>
    <xf numFmtId="183" fontId="3" fillId="0" borderId="0" xfId="0" applyNumberFormat="1" applyFont="1" applyBorder="1" applyAlignment="1">
      <alignment/>
    </xf>
    <xf numFmtId="3" fontId="28" fillId="0" borderId="10" xfId="0" applyNumberFormat="1" applyFont="1" applyBorder="1" applyAlignment="1">
      <alignment horizontal="center" vertical="center" wrapText="1"/>
    </xf>
    <xf numFmtId="0" fontId="28" fillId="0" borderId="10" xfId="0" applyFont="1" applyBorder="1" applyAlignment="1">
      <alignment horizontal="center" vertical="center" wrapText="1"/>
    </xf>
    <xf numFmtId="3" fontId="28" fillId="0" borderId="10" xfId="0" applyNumberFormat="1" applyFont="1" applyBorder="1" applyAlignment="1">
      <alignment vertical="center" wrapText="1"/>
    </xf>
    <xf numFmtId="1" fontId="28" fillId="0" borderId="10" xfId="40" applyNumberFormat="1" applyFont="1" applyBorder="1" applyAlignment="1">
      <alignment vertical="center" wrapText="1"/>
      <protection/>
    </xf>
    <xf numFmtId="0" fontId="28" fillId="0" borderId="10" xfId="0" applyFont="1" applyBorder="1" applyAlignment="1" applyProtection="1">
      <alignment vertical="center" wrapText="1"/>
      <protection locked="0"/>
    </xf>
    <xf numFmtId="3" fontId="28" fillId="0" borderId="0" xfId="0" applyNumberFormat="1" applyFont="1" applyBorder="1" applyAlignment="1">
      <alignment horizontal="center" vertical="center"/>
    </xf>
    <xf numFmtId="3" fontId="28" fillId="0" borderId="0" xfId="0" applyNumberFormat="1" applyFont="1" applyBorder="1" applyAlignment="1">
      <alignment horizontal="right" vertical="center"/>
    </xf>
    <xf numFmtId="3" fontId="28" fillId="0" borderId="11" xfId="0" applyNumberFormat="1" applyFont="1" applyBorder="1" applyAlignment="1">
      <alignment vertical="center" wrapText="1"/>
    </xf>
    <xf numFmtId="3" fontId="28" fillId="0" borderId="12" xfId="0" applyNumberFormat="1" applyFont="1" applyBorder="1" applyAlignment="1">
      <alignment vertical="center"/>
    </xf>
    <xf numFmtId="0" fontId="28" fillId="0" borderId="11" xfId="40" applyFont="1" applyBorder="1" applyAlignment="1">
      <alignment vertical="center" wrapText="1"/>
      <protection/>
    </xf>
    <xf numFmtId="0" fontId="28" fillId="0" borderId="10" xfId="40" applyFont="1" applyBorder="1" applyAlignment="1">
      <alignment vertical="center" wrapText="1"/>
      <protection/>
    </xf>
    <xf numFmtId="1" fontId="28" fillId="0" borderId="11" xfId="40" applyNumberFormat="1" applyFont="1" applyBorder="1" applyAlignment="1">
      <alignment vertical="center" wrapText="1"/>
      <protection/>
    </xf>
    <xf numFmtId="0" fontId="28" fillId="0" borderId="11" xfId="0" applyFont="1" applyBorder="1" applyAlignment="1" applyProtection="1">
      <alignment vertical="center" wrapText="1"/>
      <protection locked="0"/>
    </xf>
    <xf numFmtId="1" fontId="28" fillId="0" borderId="13" xfId="40" applyNumberFormat="1" applyFont="1" applyBorder="1" applyAlignment="1">
      <alignment vertical="center"/>
      <protection/>
    </xf>
    <xf numFmtId="1" fontId="28" fillId="0" borderId="14" xfId="40" applyNumberFormat="1" applyFont="1" applyBorder="1" applyAlignment="1">
      <alignment vertical="center" wrapText="1"/>
      <protection/>
    </xf>
    <xf numFmtId="0" fontId="28" fillId="0" borderId="10" xfId="0" applyFont="1" applyBorder="1" applyAlignment="1">
      <alignment vertical="center"/>
    </xf>
    <xf numFmtId="1" fontId="28" fillId="0" borderId="10" xfId="0" applyNumberFormat="1" applyFont="1" applyFill="1" applyBorder="1" applyAlignment="1">
      <alignment vertical="center"/>
    </xf>
    <xf numFmtId="0" fontId="7" fillId="0" borderId="10" xfId="0" applyFont="1" applyFill="1" applyBorder="1" applyAlignment="1">
      <alignment vertical="center"/>
    </xf>
    <xf numFmtId="0" fontId="25" fillId="24" borderId="0" xfId="0" applyFill="1" applyAlignment="1">
      <alignment vertical="center"/>
    </xf>
    <xf numFmtId="3" fontId="2" fillId="0" borderId="0" xfId="0" applyNumberFormat="1" applyFont="1" applyFill="1" applyBorder="1" applyAlignment="1">
      <alignment horizontal="center" vertical="center"/>
    </xf>
    <xf numFmtId="0" fontId="7" fillId="0" borderId="15" xfId="0" applyFont="1" applyFill="1" applyBorder="1" applyAlignment="1">
      <alignment vertical="center"/>
    </xf>
    <xf numFmtId="0" fontId="7" fillId="0" borderId="15" xfId="0" applyFont="1" applyFill="1" applyBorder="1" applyAlignment="1">
      <alignment horizontal="left" vertical="center"/>
    </xf>
    <xf numFmtId="31" fontId="25" fillId="0" borderId="0" xfId="0" applyNumberFormat="1" applyAlignment="1">
      <alignment horizontal="left" vertical="center" wrapText="1"/>
    </xf>
    <xf numFmtId="0" fontId="7" fillId="0" borderId="16" xfId="0" applyFont="1" applyFill="1" applyBorder="1" applyAlignment="1">
      <alignment vertical="center" wrapText="1"/>
    </xf>
    <xf numFmtId="1" fontId="28" fillId="0" borderId="10" xfId="0" applyNumberFormat="1" applyFont="1" applyFill="1" applyBorder="1" applyAlignment="1">
      <alignment vertical="center" wrapText="1"/>
    </xf>
    <xf numFmtId="0" fontId="28" fillId="0" borderId="10" xfId="0" applyFont="1" applyFill="1" applyBorder="1" applyAlignment="1">
      <alignment vertical="center" wrapText="1"/>
    </xf>
    <xf numFmtId="1" fontId="28" fillId="0" borderId="10" xfId="0" applyNumberFormat="1" applyFont="1" applyFill="1" applyBorder="1" applyAlignment="1">
      <alignment horizontal="left" vertical="center" wrapText="1"/>
    </xf>
    <xf numFmtId="0" fontId="28" fillId="0" borderId="10" xfId="0" applyFont="1" applyFill="1" applyBorder="1" applyAlignment="1">
      <alignment horizontal="left" vertical="center" wrapText="1"/>
    </xf>
    <xf numFmtId="0" fontId="28" fillId="0" borderId="10" xfId="0" applyFont="1" applyFill="1" applyBorder="1" applyAlignment="1" applyProtection="1">
      <alignment vertical="center" wrapText="1"/>
      <protection locked="0"/>
    </xf>
    <xf numFmtId="0" fontId="28" fillId="0" borderId="10" xfId="0" applyFont="1" applyBorder="1" applyAlignment="1">
      <alignment vertical="center" wrapText="1"/>
    </xf>
    <xf numFmtId="0" fontId="7" fillId="0" borderId="10" xfId="0" applyFont="1" applyFill="1" applyBorder="1" applyAlignment="1" applyProtection="1">
      <alignment vertical="center" wrapText="1"/>
      <protection locked="0"/>
    </xf>
    <xf numFmtId="0" fontId="7" fillId="0" borderId="10" xfId="0" applyFont="1" applyFill="1" applyBorder="1" applyAlignment="1">
      <alignment vertical="center" wrapText="1"/>
    </xf>
    <xf numFmtId="0" fontId="7" fillId="0" borderId="14" xfId="0" applyFont="1" applyFill="1" applyBorder="1" applyAlignment="1" applyProtection="1">
      <alignment vertical="center" wrapText="1"/>
      <protection locked="0"/>
    </xf>
    <xf numFmtId="0" fontId="25" fillId="0" borderId="0" xfId="0" applyAlignment="1">
      <alignment vertical="center" wrapText="1"/>
    </xf>
    <xf numFmtId="0" fontId="7" fillId="0" borderId="17" xfId="0" applyFont="1" applyFill="1" applyBorder="1" applyAlignment="1">
      <alignment vertical="center" wrapText="1"/>
    </xf>
    <xf numFmtId="0" fontId="7" fillId="0" borderId="11" xfId="0" applyFont="1" applyFill="1" applyBorder="1" applyAlignment="1">
      <alignment vertical="center" wrapText="1"/>
    </xf>
    <xf numFmtId="0" fontId="7" fillId="0" borderId="13" xfId="0" applyFont="1" applyFill="1" applyBorder="1" applyAlignment="1">
      <alignment vertical="center" wrapText="1"/>
    </xf>
    <xf numFmtId="0" fontId="7" fillId="0" borderId="18" xfId="0" applyFont="1" applyFill="1" applyBorder="1" applyAlignment="1">
      <alignment horizontal="center" vertical="center" wrapText="1"/>
    </xf>
    <xf numFmtId="31" fontId="25" fillId="0" borderId="0" xfId="0" applyNumberFormat="1" applyAlignment="1">
      <alignment vertical="center"/>
    </xf>
    <xf numFmtId="0" fontId="28" fillId="0" borderId="15" xfId="0" applyFont="1" applyFill="1" applyBorder="1" applyAlignment="1">
      <alignment horizontal="right" vertical="center"/>
    </xf>
    <xf numFmtId="0" fontId="28" fillId="0" borderId="0" xfId="0" applyFont="1" applyAlignment="1">
      <alignment horizontal="right" vertical="center"/>
    </xf>
    <xf numFmtId="0" fontId="28" fillId="0" borderId="10" xfId="0" applyFont="1" applyBorder="1" applyAlignment="1">
      <alignment horizontal="right" vertical="center" wrapText="1"/>
    </xf>
    <xf numFmtId="3" fontId="28" fillId="0" borderId="0" xfId="0" applyNumberFormat="1" applyFont="1" applyFill="1" applyBorder="1" applyAlignment="1">
      <alignment horizontal="right" vertical="center"/>
    </xf>
    <xf numFmtId="0" fontId="30" fillId="0" borderId="0" xfId="0" applyFont="1" applyAlignment="1">
      <alignment horizontal="right" vertical="center"/>
    </xf>
    <xf numFmtId="183" fontId="28" fillId="0" borderId="10" xfId="0" applyNumberFormat="1" applyFont="1" applyFill="1" applyBorder="1" applyAlignment="1">
      <alignment horizontal="right" vertical="center"/>
    </xf>
    <xf numFmtId="183" fontId="28" fillId="0" borderId="10" xfId="0" applyNumberFormat="1" applyFont="1" applyFill="1" applyBorder="1" applyAlignment="1">
      <alignment vertical="center"/>
    </xf>
    <xf numFmtId="0" fontId="28" fillId="0" borderId="11" xfId="0" applyFont="1" applyFill="1" applyBorder="1" applyAlignment="1">
      <alignment vertical="center" wrapText="1"/>
    </xf>
    <xf numFmtId="0" fontId="28" fillId="0" borderId="15" xfId="0" applyFont="1" applyFill="1" applyBorder="1" applyAlignment="1">
      <alignment vertical="center" wrapText="1"/>
    </xf>
    <xf numFmtId="0" fontId="28" fillId="0" borderId="11" xfId="0" applyFont="1" applyFill="1" applyBorder="1" applyAlignment="1">
      <alignment horizontal="left" vertical="center" wrapText="1"/>
    </xf>
    <xf numFmtId="0" fontId="28" fillId="0" borderId="15" xfId="0" applyFont="1" applyFill="1" applyBorder="1" applyAlignment="1">
      <alignment horizontal="right" vertical="center" wrapText="1"/>
    </xf>
    <xf numFmtId="0" fontId="28" fillId="0" borderId="15" xfId="0" applyFont="1" applyFill="1" applyBorder="1" applyAlignment="1">
      <alignment vertical="center"/>
    </xf>
    <xf numFmtId="183" fontId="28" fillId="0" borderId="14" xfId="0" applyNumberFormat="1" applyFont="1" applyFill="1" applyBorder="1" applyAlignment="1">
      <alignment vertical="center"/>
    </xf>
    <xf numFmtId="183" fontId="28" fillId="0" borderId="19" xfId="0" applyNumberFormat="1" applyFont="1" applyFill="1" applyBorder="1" applyAlignment="1">
      <alignment vertical="center"/>
    </xf>
    <xf numFmtId="183" fontId="28" fillId="0" borderId="20" xfId="0" applyNumberFormat="1" applyFont="1" applyFill="1" applyBorder="1" applyAlignment="1">
      <alignment vertical="center"/>
    </xf>
    <xf numFmtId="3" fontId="28" fillId="0" borderId="21" xfId="0" applyNumberFormat="1" applyFont="1" applyBorder="1" applyAlignment="1">
      <alignment vertical="center"/>
    </xf>
    <xf numFmtId="3" fontId="28" fillId="0" borderId="22" xfId="0" applyNumberFormat="1" applyFont="1" applyBorder="1" applyAlignment="1">
      <alignment vertical="center"/>
    </xf>
    <xf numFmtId="0" fontId="3" fillId="0" borderId="0" xfId="0" applyFont="1" applyAlignment="1">
      <alignment vertical="center" wrapText="1"/>
    </xf>
    <xf numFmtId="3" fontId="3" fillId="0" borderId="14" xfId="0" applyNumberFormat="1" applyFont="1" applyBorder="1" applyAlignment="1">
      <alignment vertical="center" wrapText="1"/>
    </xf>
    <xf numFmtId="3" fontId="3" fillId="0" borderId="14" xfId="40" applyNumberFormat="1" applyFont="1" applyBorder="1" applyAlignment="1">
      <alignment vertical="center"/>
      <protection/>
    </xf>
    <xf numFmtId="3" fontId="3" fillId="0" borderId="10" xfId="0" applyNumberFormat="1" applyFont="1" applyFill="1" applyBorder="1" applyAlignment="1">
      <alignment vertical="center"/>
    </xf>
    <xf numFmtId="3" fontId="3" fillId="0" borderId="12" xfId="0" applyNumberFormat="1" applyFont="1" applyBorder="1" applyAlignment="1">
      <alignment vertical="center"/>
    </xf>
    <xf numFmtId="3" fontId="3" fillId="0" borderId="23" xfId="0" applyNumberFormat="1" applyFont="1" applyBorder="1" applyAlignment="1">
      <alignment vertical="center" wrapText="1"/>
    </xf>
    <xf numFmtId="3" fontId="3" fillId="0" borderId="23" xfId="0" applyNumberFormat="1" applyFont="1" applyBorder="1" applyAlignment="1">
      <alignment vertical="center"/>
    </xf>
    <xf numFmtId="213" fontId="3" fillId="0" borderId="23" xfId="40" applyNumberFormat="1" applyFont="1" applyBorder="1" applyAlignment="1">
      <alignment vertical="center"/>
      <protection/>
    </xf>
    <xf numFmtId="3" fontId="3" fillId="0" borderId="24" xfId="0" applyNumberFormat="1" applyFont="1" applyBorder="1" applyAlignment="1">
      <alignment vertical="center"/>
    </xf>
    <xf numFmtId="3" fontId="3" fillId="0" borderId="25" xfId="0" applyNumberFormat="1" applyFont="1" applyBorder="1" applyAlignment="1">
      <alignment vertical="center"/>
    </xf>
    <xf numFmtId="0" fontId="3" fillId="0" borderId="0" xfId="0" applyFont="1" applyFill="1" applyAlignment="1">
      <alignment vertical="center"/>
    </xf>
    <xf numFmtId="183" fontId="25" fillId="0" borderId="10" xfId="0" applyNumberFormat="1" applyFill="1" applyBorder="1" applyAlignment="1">
      <alignment vertical="center"/>
    </xf>
    <xf numFmtId="0" fontId="25" fillId="0" borderId="0" xfId="0" applyFill="1" applyAlignment="1">
      <alignment vertical="center"/>
    </xf>
    <xf numFmtId="183" fontId="25" fillId="0" borderId="10" xfId="0" applyNumberFormat="1" applyFont="1" applyFill="1" applyBorder="1" applyAlignment="1">
      <alignment vertical="center"/>
    </xf>
    <xf numFmtId="183" fontId="25" fillId="0" borderId="0" xfId="0" applyNumberFormat="1" applyFill="1" applyAlignment="1">
      <alignment vertical="center"/>
    </xf>
    <xf numFmtId="3" fontId="25" fillId="0" borderId="0" xfId="0" applyNumberFormat="1" applyFill="1" applyAlignment="1">
      <alignment vertical="center"/>
    </xf>
    <xf numFmtId="0" fontId="28" fillId="22" borderId="11" xfId="40" applyFont="1" applyFill="1" applyBorder="1" applyAlignment="1">
      <alignment vertical="center" wrapText="1"/>
      <protection/>
    </xf>
    <xf numFmtId="0" fontId="28" fillId="0" borderId="11" xfId="40" applyFont="1" applyFill="1" applyBorder="1" applyAlignment="1">
      <alignment vertical="center" wrapText="1"/>
      <protection/>
    </xf>
    <xf numFmtId="1" fontId="28" fillId="22" borderId="11" xfId="40" applyNumberFormat="1" applyFont="1" applyFill="1" applyBorder="1" applyAlignment="1">
      <alignment vertical="center" wrapText="1"/>
      <protection/>
    </xf>
    <xf numFmtId="0" fontId="0" fillId="0" borderId="10" xfId="0" applyBorder="1" applyAlignment="1">
      <alignment horizontal="center" vertical="center" wrapText="1"/>
    </xf>
    <xf numFmtId="0" fontId="35" fillId="0" borderId="0" xfId="0" applyFont="1" applyAlignment="1">
      <alignment horizontal="center" vertical="center"/>
    </xf>
    <xf numFmtId="0" fontId="3" fillId="0" borderId="26" xfId="0" applyFont="1" applyBorder="1" applyAlignment="1">
      <alignment horizontal="center" vertical="center"/>
    </xf>
    <xf numFmtId="0" fontId="25" fillId="0" borderId="26" xfId="0" applyBorder="1" applyAlignment="1">
      <alignment horizontal="center" vertical="center"/>
    </xf>
    <xf numFmtId="0" fontId="20" fillId="0" borderId="0" xfId="0" applyFont="1" applyFill="1" applyAlignment="1">
      <alignment horizontal="left" vertical="center" wrapText="1"/>
    </xf>
    <xf numFmtId="3" fontId="26" fillId="0" borderId="0" xfId="0" applyNumberFormat="1" applyFont="1" applyAlignment="1">
      <alignment horizontal="center" vertical="center"/>
    </xf>
    <xf numFmtId="3" fontId="28" fillId="0" borderId="27" xfId="0" applyNumberFormat="1" applyFont="1" applyBorder="1" applyAlignment="1">
      <alignment horizontal="center" vertical="center" wrapText="1"/>
    </xf>
    <xf numFmtId="3" fontId="28" fillId="0" borderId="11" xfId="0" applyNumberFormat="1" applyFont="1" applyBorder="1" applyAlignment="1">
      <alignment horizontal="center" vertical="center" wrapText="1"/>
    </xf>
    <xf numFmtId="3" fontId="28" fillId="0" borderId="28" xfId="0" applyNumberFormat="1" applyFont="1" applyBorder="1" applyAlignment="1">
      <alignment horizontal="center" vertical="center"/>
    </xf>
    <xf numFmtId="3" fontId="28" fillId="0" borderId="28" xfId="0" applyNumberFormat="1" applyFont="1" applyBorder="1" applyAlignment="1">
      <alignment horizontal="center" vertical="center" wrapText="1"/>
    </xf>
    <xf numFmtId="3" fontId="28" fillId="0" borderId="10" xfId="0" applyNumberFormat="1" applyFont="1" applyBorder="1" applyAlignment="1">
      <alignment horizontal="center" vertical="center" wrapText="1"/>
    </xf>
    <xf numFmtId="3" fontId="28" fillId="0" borderId="29" xfId="0" applyNumberFormat="1" applyFont="1" applyBorder="1" applyAlignment="1">
      <alignment horizontal="center" vertical="center" wrapText="1"/>
    </xf>
    <xf numFmtId="3" fontId="28" fillId="0" borderId="30" xfId="0" applyNumberFormat="1" applyFont="1" applyBorder="1" applyAlignment="1">
      <alignment horizontal="center" vertical="center" wrapText="1"/>
    </xf>
    <xf numFmtId="0" fontId="34" fillId="0" borderId="0" xfId="0" applyFont="1" applyAlignment="1">
      <alignment horizontal="center" vertical="center"/>
    </xf>
    <xf numFmtId="0" fontId="2" fillId="0" borderId="10" xfId="0" applyFont="1" applyBorder="1" applyAlignment="1">
      <alignment horizontal="center" vertical="center"/>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内0314阳江江城"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千位分隔 2" xfId="52"/>
    <cellStyle name="千位分隔 3" xfId="53"/>
    <cellStyle name="千位分隔 4"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样式 1" xfId="65"/>
    <cellStyle name="Followed Hyperlink" xfId="66"/>
    <cellStyle name="注释"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dministrator\&#26700;&#38754;\2013\&#22478;&#24314;&#21475;&#35745;&#21010;2013.3.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cro1"/>
      <sheetName val="封面"/>
      <sheetName val="说明"/>
      <sheetName val="目录（页码尚需修改）"/>
      <sheetName val="规划类"/>
      <sheetName val="城乡类"/>
      <sheetName val="住保类"/>
      <sheetName val="环保类"/>
      <sheetName val="代建类"/>
      <sheetName val="三旧类"/>
      <sheetName val="人防类"/>
      <sheetName val="国土重大项目"/>
      <sheetName val="供地类"/>
      <sheetName val="征地类"/>
      <sheetName val="市政类汇总 "/>
      <sheetName val="表一完工"/>
      <sheetName val="表二在建 "/>
      <sheetName val="表三2012年批准2013年实施项目 "/>
      <sheetName val="表四2013年计划实施项目 "/>
      <sheetName val="表五2013年实施项目征地、拆迁资金计划安排表 "/>
    </sheetNames>
    <definedNames>
      <definedName name="Module.Prix_SMC" sheetId="1" refersTo="#REF!"/>
      <definedName name="Prix_SMC" sheetId="1" refersTo="#REF!"/>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2"/>
  <sheetViews>
    <sheetView workbookViewId="0" topLeftCell="A1">
      <selection activeCell="A1" sqref="A1"/>
    </sheetView>
  </sheetViews>
  <sheetFormatPr defaultColWidth="8.796875" defaultRowHeight="18.75"/>
  <sheetData>
    <row r="1" spans="1:2" ht="18.75">
      <c r="A1" t="s">
        <v>70</v>
      </c>
      <c r="B1" t="s">
        <v>71</v>
      </c>
    </row>
    <row r="2" spans="1:7" ht="18.75">
      <c r="A2" t="s">
        <v>68</v>
      </c>
      <c r="B2" t="s">
        <v>69</v>
      </c>
      <c r="C2" t="s">
        <v>72</v>
      </c>
      <c r="D2" t="s">
        <v>73</v>
      </c>
      <c r="E2" t="s">
        <v>74</v>
      </c>
      <c r="F2" t="s">
        <v>75</v>
      </c>
      <c r="G2" t="s">
        <v>76</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49"/>
  <sheetViews>
    <sheetView workbookViewId="0" topLeftCell="A1">
      <pane xSplit="1" ySplit="3" topLeftCell="C28" activePane="bottomRight" state="frozen"/>
      <selection pane="topLeft" activeCell="A1" sqref="A1"/>
      <selection pane="topRight" activeCell="B1" sqref="B1"/>
      <selection pane="bottomLeft" activeCell="A4" sqref="A4"/>
      <selection pane="bottomRight" activeCell="G37" sqref="G37:G38"/>
    </sheetView>
  </sheetViews>
  <sheetFormatPr defaultColWidth="7.19921875" defaultRowHeight="18.75"/>
  <cols>
    <col min="1" max="1" width="19.19921875" style="65" customWidth="1"/>
    <col min="2" max="2" width="7.59765625" style="18" customWidth="1"/>
    <col min="3" max="3" width="7.69921875" style="100" customWidth="1"/>
    <col min="4" max="4" width="4.19921875" style="75" customWidth="1"/>
    <col min="5" max="5" width="18.3984375" style="65" customWidth="1"/>
    <col min="6" max="6" width="7.59765625" style="18" customWidth="1"/>
    <col min="7" max="7" width="7.3984375" style="100" customWidth="1"/>
    <col min="8" max="8" width="4.59765625" style="6" customWidth="1"/>
    <col min="9" max="16384" width="7.19921875" style="18" customWidth="1"/>
  </cols>
  <sheetData>
    <row r="1" spans="1:7" ht="22.5">
      <c r="A1" s="108" t="s">
        <v>174</v>
      </c>
      <c r="B1" s="108"/>
      <c r="C1" s="108"/>
      <c r="D1" s="108"/>
      <c r="E1" s="108"/>
      <c r="F1" s="108"/>
      <c r="G1" s="108"/>
    </row>
    <row r="2" spans="1:8" ht="14.25" thickBot="1">
      <c r="A2" s="88" t="s">
        <v>189</v>
      </c>
      <c r="C2" s="98" t="s">
        <v>79</v>
      </c>
      <c r="D2" s="72"/>
      <c r="E2" s="54"/>
      <c r="F2" s="70"/>
      <c r="G2" s="109" t="s">
        <v>57</v>
      </c>
      <c r="H2" s="110"/>
    </row>
    <row r="3" spans="1:8" ht="54.75" customHeight="1">
      <c r="A3" s="66" t="s">
        <v>80</v>
      </c>
      <c r="B3" s="69" t="s">
        <v>58</v>
      </c>
      <c r="C3" s="55" t="s">
        <v>184</v>
      </c>
      <c r="D3" s="73" t="s">
        <v>185</v>
      </c>
      <c r="E3" s="55" t="s">
        <v>81</v>
      </c>
      <c r="F3" s="69" t="s">
        <v>58</v>
      </c>
      <c r="G3" s="55" t="s">
        <v>184</v>
      </c>
      <c r="H3" s="73" t="s">
        <v>185</v>
      </c>
    </row>
    <row r="4" spans="1:8" ht="13.5">
      <c r="A4" s="67" t="s">
        <v>82</v>
      </c>
      <c r="B4" s="77">
        <f>SUM(B5:B21)</f>
        <v>26430</v>
      </c>
      <c r="C4" s="77">
        <f>SUM(C5:C21)</f>
        <v>26725</v>
      </c>
      <c r="D4" s="76">
        <f>C4/B4*100</f>
        <v>101.11615588346577</v>
      </c>
      <c r="E4" s="56" t="s">
        <v>83</v>
      </c>
      <c r="F4" s="48">
        <v>7420</v>
      </c>
      <c r="G4" s="99">
        <v>8497</v>
      </c>
      <c r="H4" s="86">
        <f>G4/F4*100</f>
        <v>114.51482479784367</v>
      </c>
    </row>
    <row r="5" spans="1:8" ht="14.25" customHeight="1">
      <c r="A5" s="78" t="s">
        <v>4</v>
      </c>
      <c r="B5" s="79">
        <v>4318</v>
      </c>
      <c r="C5" s="99">
        <v>4362</v>
      </c>
      <c r="D5" s="76">
        <f aca="true" t="shared" si="0" ref="D5:D44">C5/B5*100</f>
        <v>101.01899027327465</v>
      </c>
      <c r="E5" s="57" t="s">
        <v>84</v>
      </c>
      <c r="F5" s="11"/>
      <c r="G5" s="99"/>
      <c r="H5" s="86"/>
    </row>
    <row r="6" spans="1:8" ht="14.25" customHeight="1">
      <c r="A6" s="78" t="s">
        <v>5</v>
      </c>
      <c r="B6" s="79">
        <v>42</v>
      </c>
      <c r="C6" s="99">
        <v>73</v>
      </c>
      <c r="D6" s="76">
        <f t="shared" si="0"/>
        <v>173.80952380952382</v>
      </c>
      <c r="E6" s="57" t="s">
        <v>85</v>
      </c>
      <c r="F6" s="11"/>
      <c r="G6" s="99">
        <v>12</v>
      </c>
      <c r="H6" s="86"/>
    </row>
    <row r="7" spans="1:8" ht="14.25" customHeight="1">
      <c r="A7" s="78" t="s">
        <v>6</v>
      </c>
      <c r="B7" s="79">
        <v>3500</v>
      </c>
      <c r="C7" s="99">
        <v>2167</v>
      </c>
      <c r="D7" s="76">
        <f t="shared" si="0"/>
        <v>61.91428571428571</v>
      </c>
      <c r="E7" s="56" t="s">
        <v>86</v>
      </c>
      <c r="F7" s="48">
        <v>2279</v>
      </c>
      <c r="G7" s="99">
        <v>1549</v>
      </c>
      <c r="H7" s="86">
        <f aca="true" t="shared" si="1" ref="H7:H44">G7/F7*100</f>
        <v>67.96840719613866</v>
      </c>
    </row>
    <row r="8" spans="1:8" ht="14.25" customHeight="1">
      <c r="A8" s="78" t="s">
        <v>7</v>
      </c>
      <c r="B8" s="79"/>
      <c r="C8" s="99"/>
      <c r="D8" s="76"/>
      <c r="E8" s="56" t="s">
        <v>87</v>
      </c>
      <c r="F8" s="48">
        <v>9922</v>
      </c>
      <c r="G8" s="99">
        <v>10679</v>
      </c>
      <c r="H8" s="86">
        <f t="shared" si="1"/>
        <v>107.62951017939932</v>
      </c>
    </row>
    <row r="9" spans="1:8" ht="14.25" customHeight="1">
      <c r="A9" s="78" t="s">
        <v>8</v>
      </c>
      <c r="B9" s="79">
        <v>592</v>
      </c>
      <c r="C9" s="99">
        <v>485</v>
      </c>
      <c r="D9" s="76">
        <f t="shared" si="0"/>
        <v>81.92567567567568</v>
      </c>
      <c r="E9" s="58" t="s">
        <v>88</v>
      </c>
      <c r="F9" s="48">
        <v>496</v>
      </c>
      <c r="G9" s="99">
        <v>365</v>
      </c>
      <c r="H9" s="86">
        <f t="shared" si="1"/>
        <v>73.58870967741935</v>
      </c>
    </row>
    <row r="10" spans="1:8" ht="14.25" customHeight="1">
      <c r="A10" s="78" t="s">
        <v>9</v>
      </c>
      <c r="B10" s="79">
        <v>182</v>
      </c>
      <c r="C10" s="99">
        <v>130</v>
      </c>
      <c r="D10" s="76">
        <f t="shared" si="0"/>
        <v>71.42857142857143</v>
      </c>
      <c r="E10" s="58" t="s">
        <v>89</v>
      </c>
      <c r="F10" s="48">
        <v>801</v>
      </c>
      <c r="G10" s="99">
        <v>1193</v>
      </c>
      <c r="H10" s="86">
        <f t="shared" si="1"/>
        <v>148.93882646691637</v>
      </c>
    </row>
    <row r="11" spans="1:8" ht="27">
      <c r="A11" s="78" t="s">
        <v>10</v>
      </c>
      <c r="B11" s="79"/>
      <c r="C11" s="99"/>
      <c r="D11" s="76"/>
      <c r="E11" s="58" t="s">
        <v>90</v>
      </c>
      <c r="F11" s="48">
        <v>7460</v>
      </c>
      <c r="G11" s="99">
        <v>8284</v>
      </c>
      <c r="H11" s="86">
        <f t="shared" si="1"/>
        <v>111.0455764075067</v>
      </c>
    </row>
    <row r="12" spans="1:8" ht="15.75" customHeight="1">
      <c r="A12" s="78" t="s">
        <v>11</v>
      </c>
      <c r="B12" s="79">
        <v>1034</v>
      </c>
      <c r="C12" s="99">
        <v>1048</v>
      </c>
      <c r="D12" s="76">
        <f t="shared" si="0"/>
        <v>101.35396518375242</v>
      </c>
      <c r="E12" s="56" t="s">
        <v>91</v>
      </c>
      <c r="F12" s="48">
        <v>2583</v>
      </c>
      <c r="G12" s="99">
        <v>7629</v>
      </c>
      <c r="H12" s="86">
        <f t="shared" si="1"/>
        <v>295.3542392566783</v>
      </c>
    </row>
    <row r="13" spans="1:8" ht="15.75" customHeight="1">
      <c r="A13" s="78" t="s">
        <v>12</v>
      </c>
      <c r="B13" s="79">
        <v>1312</v>
      </c>
      <c r="C13" s="99">
        <v>1870</v>
      </c>
      <c r="D13" s="76">
        <f t="shared" si="0"/>
        <v>142.53048780487805</v>
      </c>
      <c r="E13" s="56" t="s">
        <v>92</v>
      </c>
      <c r="F13" s="48">
        <v>347</v>
      </c>
      <c r="G13" s="99">
        <v>884</v>
      </c>
      <c r="H13" s="86">
        <f t="shared" si="1"/>
        <v>254.75504322766568</v>
      </c>
    </row>
    <row r="14" spans="1:8" ht="15.75" customHeight="1">
      <c r="A14" s="78" t="s">
        <v>13</v>
      </c>
      <c r="B14" s="79">
        <v>320</v>
      </c>
      <c r="C14" s="99">
        <v>290</v>
      </c>
      <c r="D14" s="76">
        <f t="shared" si="0"/>
        <v>90.625</v>
      </c>
      <c r="E14" s="59" t="s">
        <v>93</v>
      </c>
      <c r="F14" s="11">
        <v>6497</v>
      </c>
      <c r="G14" s="99">
        <v>16840</v>
      </c>
      <c r="H14" s="86">
        <f t="shared" si="1"/>
        <v>259.19655225488685</v>
      </c>
    </row>
    <row r="15" spans="1:8" ht="15.75" customHeight="1">
      <c r="A15" s="78" t="s">
        <v>14</v>
      </c>
      <c r="B15" s="79">
        <v>6923</v>
      </c>
      <c r="C15" s="99">
        <v>7757</v>
      </c>
      <c r="D15" s="76">
        <f t="shared" si="0"/>
        <v>112.04680052000577</v>
      </c>
      <c r="E15" s="58" t="s">
        <v>94</v>
      </c>
      <c r="F15" s="48">
        <v>2896</v>
      </c>
      <c r="G15" s="99">
        <v>9639</v>
      </c>
      <c r="H15" s="86">
        <f t="shared" si="1"/>
        <v>332.83839779005524</v>
      </c>
    </row>
    <row r="16" spans="1:8" ht="15.75" customHeight="1">
      <c r="A16" s="78" t="s">
        <v>15</v>
      </c>
      <c r="B16" s="79">
        <v>3650</v>
      </c>
      <c r="C16" s="99">
        <v>5335</v>
      </c>
      <c r="D16" s="76">
        <f t="shared" si="0"/>
        <v>146.16438356164383</v>
      </c>
      <c r="E16" s="58" t="s">
        <v>95</v>
      </c>
      <c r="F16" s="48">
        <v>3977</v>
      </c>
      <c r="G16" s="99">
        <v>17295</v>
      </c>
      <c r="H16" s="86">
        <f t="shared" si="1"/>
        <v>434.87553432235353</v>
      </c>
    </row>
    <row r="17" spans="1:8" ht="27">
      <c r="A17" s="78" t="s">
        <v>16</v>
      </c>
      <c r="B17" s="79">
        <v>172</v>
      </c>
      <c r="C17" s="99">
        <v>140</v>
      </c>
      <c r="D17" s="76">
        <f t="shared" si="0"/>
        <v>81.3953488372093</v>
      </c>
      <c r="E17" s="58" t="s">
        <v>96</v>
      </c>
      <c r="F17" s="48">
        <v>322</v>
      </c>
      <c r="G17" s="99">
        <v>406</v>
      </c>
      <c r="H17" s="86">
        <f t="shared" si="1"/>
        <v>126.08695652173914</v>
      </c>
    </row>
    <row r="18" spans="1:8" ht="13.5">
      <c r="A18" s="78" t="s">
        <v>17</v>
      </c>
      <c r="B18" s="79">
        <v>520</v>
      </c>
      <c r="C18" s="99"/>
      <c r="D18" s="76">
        <f t="shared" si="0"/>
        <v>0</v>
      </c>
      <c r="E18" s="58" t="s">
        <v>97</v>
      </c>
      <c r="F18" s="48">
        <v>1083</v>
      </c>
      <c r="G18" s="99">
        <v>959</v>
      </c>
      <c r="H18" s="86">
        <f t="shared" si="1"/>
        <v>88.55032317636196</v>
      </c>
    </row>
    <row r="19" spans="1:8" ht="27">
      <c r="A19" s="78" t="s">
        <v>18</v>
      </c>
      <c r="B19" s="79">
        <v>3865</v>
      </c>
      <c r="C19" s="99">
        <v>3068</v>
      </c>
      <c r="D19" s="76">
        <f t="shared" si="0"/>
        <v>79.379042690815</v>
      </c>
      <c r="E19" s="58" t="s">
        <v>98</v>
      </c>
      <c r="F19" s="48"/>
      <c r="G19" s="99">
        <v>3</v>
      </c>
      <c r="H19" s="86"/>
    </row>
    <row r="20" spans="1:8" ht="27">
      <c r="A20" s="78" t="s">
        <v>19</v>
      </c>
      <c r="B20" s="79"/>
      <c r="C20" s="99"/>
      <c r="D20" s="76"/>
      <c r="E20" s="58" t="s">
        <v>99</v>
      </c>
      <c r="F20" s="48"/>
      <c r="G20" s="99"/>
      <c r="H20" s="86"/>
    </row>
    <row r="21" spans="1:8" ht="16.5" customHeight="1">
      <c r="A21" s="78" t="s">
        <v>20</v>
      </c>
      <c r="B21" s="79"/>
      <c r="C21" s="99"/>
      <c r="D21" s="76"/>
      <c r="E21" s="58" t="s">
        <v>100</v>
      </c>
      <c r="F21" s="48"/>
      <c r="G21" s="99"/>
      <c r="H21" s="86"/>
    </row>
    <row r="22" spans="1:8" ht="27">
      <c r="A22" s="67" t="s">
        <v>101</v>
      </c>
      <c r="B22" s="77">
        <f>SUM(B23:B28)</f>
        <v>11300</v>
      </c>
      <c r="C22" s="77">
        <f>SUM(C23:C28)</f>
        <v>9513</v>
      </c>
      <c r="D22" s="76">
        <f t="shared" si="0"/>
        <v>84.1858407079646</v>
      </c>
      <c r="E22" s="58" t="s">
        <v>21</v>
      </c>
      <c r="F22" s="48">
        <v>1415</v>
      </c>
      <c r="G22" s="99">
        <v>2242</v>
      </c>
      <c r="H22" s="86">
        <f t="shared" si="1"/>
        <v>158.44522968197882</v>
      </c>
    </row>
    <row r="23" spans="1:8" ht="15.75" customHeight="1">
      <c r="A23" s="78" t="s">
        <v>22</v>
      </c>
      <c r="B23" s="79">
        <v>1010</v>
      </c>
      <c r="C23" s="99">
        <v>818</v>
      </c>
      <c r="D23" s="76">
        <f t="shared" si="0"/>
        <v>80.990099009901</v>
      </c>
      <c r="E23" s="60" t="s">
        <v>102</v>
      </c>
      <c r="F23" s="9">
        <v>1341</v>
      </c>
      <c r="G23" s="99">
        <v>1848</v>
      </c>
      <c r="H23" s="86">
        <f t="shared" si="1"/>
        <v>137.8076062639821</v>
      </c>
    </row>
    <row r="24" spans="1:8" ht="27">
      <c r="A24" s="78" t="s">
        <v>23</v>
      </c>
      <c r="B24" s="79">
        <v>1750</v>
      </c>
      <c r="C24" s="99">
        <v>1593</v>
      </c>
      <c r="D24" s="76">
        <f t="shared" si="0"/>
        <v>91.02857142857142</v>
      </c>
      <c r="E24" s="61" t="s">
        <v>103</v>
      </c>
      <c r="F24" s="47">
        <v>408</v>
      </c>
      <c r="G24" s="99">
        <v>474</v>
      </c>
      <c r="H24" s="86">
        <f t="shared" si="1"/>
        <v>116.1764705882353</v>
      </c>
    </row>
    <row r="25" spans="1:8" ht="14.25" customHeight="1">
      <c r="A25" s="78" t="s">
        <v>24</v>
      </c>
      <c r="B25" s="79">
        <v>3300</v>
      </c>
      <c r="C25" s="99">
        <v>3336</v>
      </c>
      <c r="D25" s="76">
        <f t="shared" si="0"/>
        <v>101.0909090909091</v>
      </c>
      <c r="E25" s="60" t="s">
        <v>104</v>
      </c>
      <c r="F25" s="9">
        <v>476</v>
      </c>
      <c r="G25" s="99"/>
      <c r="H25" s="86">
        <f t="shared" si="1"/>
        <v>0</v>
      </c>
    </row>
    <row r="26" spans="1:8" ht="14.25" customHeight="1">
      <c r="A26" s="78" t="s">
        <v>25</v>
      </c>
      <c r="B26" s="79"/>
      <c r="C26" s="99"/>
      <c r="D26" s="76"/>
      <c r="E26" s="60" t="s">
        <v>26</v>
      </c>
      <c r="F26" s="9">
        <v>109</v>
      </c>
      <c r="G26" s="99">
        <v>794</v>
      </c>
      <c r="H26" s="86">
        <f t="shared" si="1"/>
        <v>728.4403669724771</v>
      </c>
    </row>
    <row r="27" spans="1:8" ht="27">
      <c r="A27" s="80" t="s">
        <v>27</v>
      </c>
      <c r="B27" s="81">
        <v>5035</v>
      </c>
      <c r="C27" s="99">
        <v>3539</v>
      </c>
      <c r="D27" s="76">
        <f t="shared" si="0"/>
        <v>70.28798411122145</v>
      </c>
      <c r="E27" s="60" t="s">
        <v>105</v>
      </c>
      <c r="F27" s="9">
        <v>24519</v>
      </c>
      <c r="G27" s="99">
        <v>188</v>
      </c>
      <c r="H27" s="86">
        <f t="shared" si="1"/>
        <v>0.7667523145315878</v>
      </c>
    </row>
    <row r="28" spans="1:8" ht="17.25" customHeight="1">
      <c r="A28" s="78" t="s">
        <v>28</v>
      </c>
      <c r="B28" s="79">
        <v>205</v>
      </c>
      <c r="C28" s="99">
        <v>227</v>
      </c>
      <c r="D28" s="76">
        <f t="shared" si="0"/>
        <v>110.73170731707319</v>
      </c>
      <c r="E28" s="60"/>
      <c r="F28" s="9"/>
      <c r="G28" s="84"/>
      <c r="H28" s="86"/>
    </row>
    <row r="29" spans="1:8" ht="18.75" customHeight="1">
      <c r="A29" s="78"/>
      <c r="B29" s="82"/>
      <c r="C29" s="77"/>
      <c r="D29" s="76"/>
      <c r="E29" s="62" t="s">
        <v>179</v>
      </c>
      <c r="F29" s="77">
        <f>SUM(F4:F27)</f>
        <v>74351</v>
      </c>
      <c r="G29" s="84">
        <f>SUM(G4:G27)</f>
        <v>89780</v>
      </c>
      <c r="H29" s="86">
        <f t="shared" si="1"/>
        <v>120.75157025460317</v>
      </c>
    </row>
    <row r="30" spans="1:8" ht="13.5">
      <c r="A30" s="67" t="s">
        <v>178</v>
      </c>
      <c r="B30" s="77">
        <f>B4+B22</f>
        <v>37730</v>
      </c>
      <c r="C30" s="77">
        <f>C4+C22</f>
        <v>36238</v>
      </c>
      <c r="D30" s="76">
        <f t="shared" si="0"/>
        <v>96.04558706599524</v>
      </c>
      <c r="E30" s="60"/>
      <c r="F30" s="9"/>
      <c r="G30" s="84"/>
      <c r="H30" s="86"/>
    </row>
    <row r="31" spans="1:8" ht="13.5">
      <c r="A31" s="78"/>
      <c r="B31" s="82"/>
      <c r="C31" s="77">
        <f>SUM(E31:E31)</f>
        <v>0</v>
      </c>
      <c r="D31" s="76"/>
      <c r="E31" s="57"/>
      <c r="F31" s="11"/>
      <c r="G31" s="84"/>
      <c r="H31" s="86"/>
    </row>
    <row r="32" spans="1:8" ht="17.25" customHeight="1">
      <c r="A32" s="67" t="s">
        <v>106</v>
      </c>
      <c r="B32" s="77">
        <f>SUM(B33:B35)</f>
        <v>12820</v>
      </c>
      <c r="C32" s="77">
        <f>SUM(C33:C35)</f>
        <v>39186</v>
      </c>
      <c r="D32" s="76">
        <f t="shared" si="0"/>
        <v>305.66302652106083</v>
      </c>
      <c r="E32" s="57"/>
      <c r="F32" s="11"/>
      <c r="G32" s="84"/>
      <c r="H32" s="86"/>
    </row>
    <row r="33" spans="1:8" ht="17.25" customHeight="1">
      <c r="A33" s="78" t="s">
        <v>29</v>
      </c>
      <c r="B33" s="82">
        <v>5853</v>
      </c>
      <c r="C33" s="99">
        <v>5853</v>
      </c>
      <c r="D33" s="76">
        <f t="shared" si="0"/>
        <v>100</v>
      </c>
      <c r="E33" s="57"/>
      <c r="F33" s="11"/>
      <c r="G33" s="84"/>
      <c r="H33" s="86"/>
    </row>
    <row r="34" spans="1:8" ht="17.25" customHeight="1">
      <c r="A34" s="78" t="s">
        <v>30</v>
      </c>
      <c r="B34" s="82">
        <v>6708</v>
      </c>
      <c r="C34" s="99">
        <v>13439</v>
      </c>
      <c r="D34" s="76">
        <f t="shared" si="0"/>
        <v>200.3428741800835</v>
      </c>
      <c r="E34" s="60" t="s">
        <v>180</v>
      </c>
      <c r="F34" s="10"/>
      <c r="G34" s="84"/>
      <c r="H34" s="86"/>
    </row>
    <row r="35" spans="1:8" ht="17.25" customHeight="1">
      <c r="A35" s="78" t="s">
        <v>31</v>
      </c>
      <c r="B35" s="82">
        <v>259</v>
      </c>
      <c r="C35" s="99">
        <v>19894</v>
      </c>
      <c r="D35" s="76"/>
      <c r="E35" s="60" t="s">
        <v>181</v>
      </c>
      <c r="F35" s="9">
        <v>488</v>
      </c>
      <c r="G35" s="101">
        <v>-1191</v>
      </c>
      <c r="H35" s="86">
        <f t="shared" si="1"/>
        <v>-244.05737704918033</v>
      </c>
    </row>
    <row r="36" spans="1:8" ht="13.5">
      <c r="A36" s="78"/>
      <c r="B36" s="82"/>
      <c r="C36" s="99"/>
      <c r="D36" s="76"/>
      <c r="E36" s="60" t="s">
        <v>182</v>
      </c>
      <c r="F36" s="9"/>
      <c r="G36" s="101"/>
      <c r="H36" s="86"/>
    </row>
    <row r="37" spans="1:8" ht="13.5">
      <c r="A37" s="80" t="s">
        <v>107</v>
      </c>
      <c r="B37" s="71">
        <v>6688</v>
      </c>
      <c r="C37" s="99">
        <v>5847</v>
      </c>
      <c r="D37" s="76">
        <f t="shared" si="0"/>
        <v>87.42523923444976</v>
      </c>
      <c r="E37" s="60" t="s">
        <v>108</v>
      </c>
      <c r="F37" s="9">
        <v>266</v>
      </c>
      <c r="G37" s="101">
        <v>3296</v>
      </c>
      <c r="H37" s="86">
        <f t="shared" si="1"/>
        <v>1239.0977443609022</v>
      </c>
    </row>
    <row r="38" spans="1:8" ht="13.5">
      <c r="A38" s="80"/>
      <c r="B38" s="53"/>
      <c r="C38" s="99"/>
      <c r="D38" s="76"/>
      <c r="E38" s="60" t="s">
        <v>109</v>
      </c>
      <c r="F38" s="9">
        <v>3854</v>
      </c>
      <c r="G38" s="101">
        <v>4080</v>
      </c>
      <c r="H38" s="86">
        <f t="shared" si="1"/>
        <v>105.8640373637779</v>
      </c>
    </row>
    <row r="39" spans="1:8" ht="13.5">
      <c r="A39" s="78"/>
      <c r="B39" s="82"/>
      <c r="C39" s="99"/>
      <c r="D39" s="76"/>
      <c r="E39" s="60" t="s">
        <v>110</v>
      </c>
      <c r="F39" s="10"/>
      <c r="G39" s="101"/>
      <c r="H39" s="86"/>
    </row>
    <row r="40" spans="1:8" ht="15.75" customHeight="1">
      <c r="A40" s="78" t="s">
        <v>183</v>
      </c>
      <c r="B40" s="52">
        <v>21462</v>
      </c>
      <c r="C40" s="99">
        <v>17533</v>
      </c>
      <c r="D40" s="76">
        <f t="shared" si="0"/>
        <v>81.69322523529961</v>
      </c>
      <c r="E40" s="60" t="s">
        <v>0</v>
      </c>
      <c r="F40" s="10"/>
      <c r="G40" s="101">
        <v>8523</v>
      </c>
      <c r="H40" s="86"/>
    </row>
    <row r="41" spans="1:8" ht="15.75" customHeight="1">
      <c r="A41" s="78" t="s">
        <v>111</v>
      </c>
      <c r="B41" s="52"/>
      <c r="C41" s="99">
        <v>2581</v>
      </c>
      <c r="D41" s="76"/>
      <c r="E41" s="60" t="s">
        <v>112</v>
      </c>
      <c r="F41" s="9"/>
      <c r="G41" s="101">
        <v>8523</v>
      </c>
      <c r="H41" s="86"/>
    </row>
    <row r="42" spans="1:8" ht="15.75" customHeight="1">
      <c r="A42" s="78" t="s">
        <v>59</v>
      </c>
      <c r="B42" s="52">
        <v>259</v>
      </c>
      <c r="C42" s="99">
        <v>3103</v>
      </c>
      <c r="D42" s="76"/>
      <c r="E42" s="60" t="s">
        <v>113</v>
      </c>
      <c r="F42" s="9"/>
      <c r="G42" s="84"/>
      <c r="H42" s="86"/>
    </row>
    <row r="43" spans="1:8" s="50" customFormat="1" ht="15.75" customHeight="1">
      <c r="A43" s="67" t="s">
        <v>32</v>
      </c>
      <c r="B43" s="52"/>
      <c r="C43" s="77"/>
      <c r="D43" s="76"/>
      <c r="E43" s="63" t="s">
        <v>33</v>
      </c>
      <c r="F43" s="49"/>
      <c r="G43" s="84"/>
      <c r="H43" s="86"/>
    </row>
    <row r="44" spans="1:8" ht="15.75" customHeight="1" thickBot="1">
      <c r="A44" s="68" t="s">
        <v>114</v>
      </c>
      <c r="B44" s="83">
        <f>SUM(B30:B32)+SUM(B37:B42)</f>
        <v>78959</v>
      </c>
      <c r="C44" s="83">
        <f>SUM(C30:C32)+SUM(C37:C42)</f>
        <v>104488</v>
      </c>
      <c r="D44" s="76">
        <f t="shared" si="0"/>
        <v>132.3319697564559</v>
      </c>
      <c r="E44" s="64" t="s">
        <v>114</v>
      </c>
      <c r="F44" s="83">
        <f>SUM(F29:F40)+F43</f>
        <v>78959</v>
      </c>
      <c r="G44" s="85">
        <f>SUM(G29:G40)+G43</f>
        <v>104488</v>
      </c>
      <c r="H44" s="87">
        <f t="shared" si="1"/>
        <v>132.3319697564559</v>
      </c>
    </row>
    <row r="45" spans="1:8" ht="18.75" customHeight="1">
      <c r="A45" s="111" t="s">
        <v>186</v>
      </c>
      <c r="B45" s="111"/>
      <c r="C45" s="111"/>
      <c r="D45" s="111"/>
      <c r="E45" s="111"/>
      <c r="F45" s="111"/>
      <c r="G45" s="111"/>
      <c r="H45" s="111"/>
    </row>
    <row r="46" spans="3:7" ht="14.25">
      <c r="C46" s="51"/>
      <c r="D46" s="74"/>
      <c r="G46" s="102"/>
    </row>
    <row r="48" ht="14.25">
      <c r="G48" s="103"/>
    </row>
    <row r="49" spans="3:4" ht="13.5">
      <c r="C49" s="98"/>
      <c r="D49" s="72"/>
    </row>
  </sheetData>
  <mergeCells count="3">
    <mergeCell ref="A1:G1"/>
    <mergeCell ref="G2:H2"/>
    <mergeCell ref="A45:H45"/>
  </mergeCells>
  <printOptions/>
  <pageMargins left="0.35" right="0.17" top="0.39" bottom="0.47" header="0.21" footer="0.18"/>
  <pageSetup firstPageNumber="24" useFirstPageNumber="1" horizontalDpi="600" verticalDpi="600" orientation="portrait"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M37"/>
  <sheetViews>
    <sheetView workbookViewId="0" topLeftCell="A1">
      <pane xSplit="1" ySplit="4" topLeftCell="B20" activePane="bottomRight" state="frozen"/>
      <selection pane="topLeft" activeCell="A1" sqref="A1"/>
      <selection pane="topRight" activeCell="B1" sqref="B1"/>
      <selection pane="bottomLeft" activeCell="A5" sqref="A5"/>
      <selection pane="bottomRight" activeCell="A3" sqref="A3:A4"/>
    </sheetView>
  </sheetViews>
  <sheetFormatPr defaultColWidth="8.796875" defaultRowHeight="18.75"/>
  <cols>
    <col min="1" max="1" width="28.8984375" style="7" customWidth="1"/>
    <col min="2" max="6" width="4.796875" style="7" customWidth="1"/>
    <col min="7" max="7" width="3.8984375" style="7" customWidth="1"/>
    <col min="8" max="8" width="32.09765625" style="7" customWidth="1"/>
    <col min="9" max="10" width="4.8984375" style="7" customWidth="1"/>
    <col min="11" max="11" width="4.5" style="7" customWidth="1"/>
    <col min="12" max="12" width="4.59765625" style="7" customWidth="1"/>
    <col min="13" max="13" width="6.59765625" style="7" customWidth="1"/>
    <col min="14" max="16384" width="8.796875" style="7" customWidth="1"/>
  </cols>
  <sheetData>
    <row r="1" spans="1:13" s="1" customFormat="1" ht="30" customHeight="1">
      <c r="A1" s="112" t="s">
        <v>187</v>
      </c>
      <c r="B1" s="112"/>
      <c r="C1" s="112"/>
      <c r="D1" s="112"/>
      <c r="E1" s="112"/>
      <c r="F1" s="112"/>
      <c r="G1" s="112"/>
      <c r="H1" s="112"/>
      <c r="I1" s="112"/>
      <c r="J1" s="112"/>
      <c r="K1" s="112"/>
      <c r="L1" s="112"/>
      <c r="M1" s="112"/>
    </row>
    <row r="2" spans="1:13" s="2" customFormat="1" ht="14.25" customHeight="1" thickBot="1">
      <c r="A2" s="2" t="s">
        <v>190</v>
      </c>
      <c r="B2" s="2" t="s">
        <v>175</v>
      </c>
      <c r="J2" s="37"/>
      <c r="K2" s="37"/>
      <c r="M2" s="38" t="s">
        <v>77</v>
      </c>
    </row>
    <row r="3" spans="1:13" s="2" customFormat="1" ht="19.5" customHeight="1">
      <c r="A3" s="113" t="s">
        <v>176</v>
      </c>
      <c r="B3" s="115" t="s">
        <v>115</v>
      </c>
      <c r="C3" s="115"/>
      <c r="D3" s="115"/>
      <c r="E3" s="115"/>
      <c r="F3" s="115"/>
      <c r="G3" s="115"/>
      <c r="H3" s="116" t="s">
        <v>177</v>
      </c>
      <c r="I3" s="115" t="s">
        <v>116</v>
      </c>
      <c r="J3" s="115"/>
      <c r="K3" s="115"/>
      <c r="L3" s="115"/>
      <c r="M3" s="118" t="s">
        <v>117</v>
      </c>
    </row>
    <row r="4" spans="1:13" s="2" customFormat="1" ht="36" customHeight="1">
      <c r="A4" s="114"/>
      <c r="B4" s="32" t="s">
        <v>60</v>
      </c>
      <c r="C4" s="32" t="s">
        <v>61</v>
      </c>
      <c r="D4" s="32" t="s">
        <v>78</v>
      </c>
      <c r="E4" s="33" t="s">
        <v>118</v>
      </c>
      <c r="F4" s="33" t="s">
        <v>119</v>
      </c>
      <c r="G4" s="33" t="s">
        <v>62</v>
      </c>
      <c r="H4" s="117"/>
      <c r="I4" s="32" t="s">
        <v>60</v>
      </c>
      <c r="J4" s="32" t="s">
        <v>188</v>
      </c>
      <c r="K4" s="32" t="s">
        <v>63</v>
      </c>
      <c r="L4" s="33" t="s">
        <v>64</v>
      </c>
      <c r="M4" s="119"/>
    </row>
    <row r="5" spans="1:13" s="2" customFormat="1" ht="18" customHeight="1">
      <c r="A5" s="39" t="s">
        <v>120</v>
      </c>
      <c r="B5" s="34">
        <f>SUM(C5:G5)</f>
        <v>0</v>
      </c>
      <c r="C5" s="34"/>
      <c r="D5" s="34"/>
      <c r="E5" s="3"/>
      <c r="F5" s="3"/>
      <c r="G5" s="3"/>
      <c r="H5" s="34" t="s">
        <v>121</v>
      </c>
      <c r="I5" s="34">
        <f>SUM(J5:L5)</f>
        <v>0</v>
      </c>
      <c r="J5" s="34"/>
      <c r="K5" s="34"/>
      <c r="L5" s="4"/>
      <c r="M5" s="40">
        <f>B5-I5</f>
        <v>0</v>
      </c>
    </row>
    <row r="6" spans="1:13" s="2" customFormat="1" ht="18" customHeight="1">
      <c r="A6" s="41" t="s">
        <v>122</v>
      </c>
      <c r="B6" s="34">
        <f aca="true" t="shared" si="0" ref="B6:B31">SUM(C6:G6)</f>
        <v>0</v>
      </c>
      <c r="C6" s="3"/>
      <c r="D6" s="3"/>
      <c r="E6" s="3"/>
      <c r="F6" s="3"/>
      <c r="G6" s="3"/>
      <c r="H6" s="42" t="s">
        <v>123</v>
      </c>
      <c r="I6" s="34">
        <f aca="true" t="shared" si="1" ref="I6:I31">SUM(J6:L6)</f>
        <v>0</v>
      </c>
      <c r="J6" s="3"/>
      <c r="K6" s="3"/>
      <c r="L6" s="4"/>
      <c r="M6" s="40">
        <f aca="true" t="shared" si="2" ref="M6:M31">B6-I6</f>
        <v>0</v>
      </c>
    </row>
    <row r="7" spans="1:13" s="2" customFormat="1" ht="18" customHeight="1">
      <c r="A7" s="41" t="s">
        <v>124</v>
      </c>
      <c r="B7" s="34">
        <f t="shared" si="0"/>
        <v>0</v>
      </c>
      <c r="C7" s="5"/>
      <c r="D7" s="5"/>
      <c r="E7" s="3"/>
      <c r="F7" s="3"/>
      <c r="G7" s="3"/>
      <c r="H7" s="42" t="s">
        <v>125</v>
      </c>
      <c r="I7" s="34">
        <f t="shared" si="1"/>
        <v>0</v>
      </c>
      <c r="J7" s="3"/>
      <c r="K7" s="3"/>
      <c r="L7" s="4"/>
      <c r="M7" s="40">
        <f t="shared" si="2"/>
        <v>0</v>
      </c>
    </row>
    <row r="8" spans="1:13" s="2" customFormat="1" ht="18" customHeight="1">
      <c r="A8" s="104" t="s">
        <v>65</v>
      </c>
      <c r="B8" s="34">
        <f t="shared" si="0"/>
        <v>0</v>
      </c>
      <c r="C8" s="3"/>
      <c r="D8" s="3"/>
      <c r="E8" s="3"/>
      <c r="F8" s="3"/>
      <c r="G8" s="3"/>
      <c r="H8" s="42" t="s">
        <v>126</v>
      </c>
      <c r="I8" s="34">
        <f t="shared" si="1"/>
        <v>0</v>
      </c>
      <c r="J8" s="3"/>
      <c r="K8" s="3"/>
      <c r="L8" s="4"/>
      <c r="M8" s="40">
        <f t="shared" si="2"/>
        <v>0</v>
      </c>
    </row>
    <row r="9" spans="1:13" s="2" customFormat="1" ht="18" customHeight="1">
      <c r="A9" s="104" t="s">
        <v>127</v>
      </c>
      <c r="B9" s="34">
        <f t="shared" si="0"/>
        <v>0</v>
      </c>
      <c r="C9" s="3"/>
      <c r="D9" s="3"/>
      <c r="E9" s="3"/>
      <c r="F9" s="3"/>
      <c r="G9" s="3"/>
      <c r="H9" s="42" t="s">
        <v>128</v>
      </c>
      <c r="I9" s="34">
        <f t="shared" si="1"/>
        <v>0</v>
      </c>
      <c r="J9" s="3"/>
      <c r="K9" s="3"/>
      <c r="L9" s="4"/>
      <c r="M9" s="40">
        <f t="shared" si="2"/>
        <v>0</v>
      </c>
    </row>
    <row r="10" spans="1:13" s="2" customFormat="1" ht="18" customHeight="1">
      <c r="A10" s="104" t="s">
        <v>129</v>
      </c>
      <c r="B10" s="34">
        <f t="shared" si="0"/>
        <v>0</v>
      </c>
      <c r="C10" s="3"/>
      <c r="D10" s="3"/>
      <c r="E10" s="3"/>
      <c r="F10" s="3"/>
      <c r="G10" s="3"/>
      <c r="H10" s="42" t="s">
        <v>130</v>
      </c>
      <c r="I10" s="34">
        <f t="shared" si="1"/>
        <v>0</v>
      </c>
      <c r="J10" s="3"/>
      <c r="K10" s="3"/>
      <c r="L10" s="4"/>
      <c r="M10" s="40">
        <f t="shared" si="2"/>
        <v>0</v>
      </c>
    </row>
    <row r="11" spans="1:13" s="2" customFormat="1" ht="16.5" customHeight="1">
      <c r="A11" s="105" t="s">
        <v>66</v>
      </c>
      <c r="B11" s="12">
        <f t="shared" si="0"/>
        <v>15</v>
      </c>
      <c r="C11" s="13">
        <v>7</v>
      </c>
      <c r="D11" s="13"/>
      <c r="E11" s="13"/>
      <c r="F11" s="13">
        <v>8</v>
      </c>
      <c r="G11" s="13"/>
      <c r="H11" s="42" t="s">
        <v>67</v>
      </c>
      <c r="I11" s="12">
        <f t="shared" si="1"/>
        <v>7</v>
      </c>
      <c r="J11" s="13">
        <v>7</v>
      </c>
      <c r="K11" s="13"/>
      <c r="L11" s="14"/>
      <c r="M11" s="92">
        <f t="shared" si="2"/>
        <v>8</v>
      </c>
    </row>
    <row r="12" spans="1:13" s="2" customFormat="1" ht="16.5" customHeight="1">
      <c r="A12" s="106" t="s">
        <v>131</v>
      </c>
      <c r="B12" s="12">
        <f t="shared" si="0"/>
        <v>0</v>
      </c>
      <c r="C12" s="13"/>
      <c r="D12" s="13"/>
      <c r="E12" s="13"/>
      <c r="F12" s="13"/>
      <c r="G12" s="13"/>
      <c r="H12" s="35" t="s">
        <v>132</v>
      </c>
      <c r="I12" s="12">
        <f t="shared" si="1"/>
        <v>0</v>
      </c>
      <c r="J12" s="13"/>
      <c r="K12" s="13"/>
      <c r="L12" s="14"/>
      <c r="M12" s="92">
        <f t="shared" si="2"/>
        <v>0</v>
      </c>
    </row>
    <row r="13" spans="1:13" s="2" customFormat="1" ht="16.5" customHeight="1">
      <c r="A13" s="43" t="s">
        <v>133</v>
      </c>
      <c r="B13" s="12">
        <f t="shared" si="0"/>
        <v>0</v>
      </c>
      <c r="C13" s="13"/>
      <c r="D13" s="13"/>
      <c r="E13" s="13"/>
      <c r="F13" s="13"/>
      <c r="G13" s="13"/>
      <c r="H13" s="35" t="s">
        <v>134</v>
      </c>
      <c r="I13" s="12">
        <f t="shared" si="1"/>
        <v>0</v>
      </c>
      <c r="J13" s="13"/>
      <c r="K13" s="13"/>
      <c r="L13" s="14"/>
      <c r="M13" s="92">
        <f t="shared" si="2"/>
        <v>0</v>
      </c>
    </row>
    <row r="14" spans="1:13" s="2" customFormat="1" ht="16.5" customHeight="1">
      <c r="A14" s="43" t="s">
        <v>135</v>
      </c>
      <c r="B14" s="12">
        <f t="shared" si="0"/>
        <v>52</v>
      </c>
      <c r="C14" s="13"/>
      <c r="D14" s="13">
        <v>52</v>
      </c>
      <c r="E14" s="13"/>
      <c r="F14" s="13"/>
      <c r="G14" s="13"/>
      <c r="H14" s="35" t="s">
        <v>136</v>
      </c>
      <c r="I14" s="12">
        <f t="shared" si="1"/>
        <v>52</v>
      </c>
      <c r="J14" s="13">
        <v>52</v>
      </c>
      <c r="K14" s="13"/>
      <c r="L14" s="14"/>
      <c r="M14" s="92">
        <f t="shared" si="2"/>
        <v>0</v>
      </c>
    </row>
    <row r="15" spans="1:13" s="2" customFormat="1" ht="16.5" customHeight="1">
      <c r="A15" s="43" t="s">
        <v>137</v>
      </c>
      <c r="B15" s="12">
        <f t="shared" si="0"/>
        <v>3671</v>
      </c>
      <c r="C15" s="13">
        <v>474</v>
      </c>
      <c r="D15" s="13">
        <v>3169</v>
      </c>
      <c r="E15" s="13"/>
      <c r="F15" s="13">
        <v>28</v>
      </c>
      <c r="G15" s="13"/>
      <c r="H15" s="35" t="s">
        <v>138</v>
      </c>
      <c r="I15" s="12">
        <f t="shared" si="1"/>
        <v>13059</v>
      </c>
      <c r="J15" s="13">
        <v>12980</v>
      </c>
      <c r="K15" s="13">
        <v>79</v>
      </c>
      <c r="L15" s="13">
        <v>0</v>
      </c>
      <c r="M15" s="92">
        <f>B15-I15</f>
        <v>-9388</v>
      </c>
    </row>
    <row r="16" spans="1:13" s="2" customFormat="1" ht="16.5" customHeight="1">
      <c r="A16" s="43" t="s">
        <v>139</v>
      </c>
      <c r="B16" s="12">
        <f t="shared" si="0"/>
        <v>81</v>
      </c>
      <c r="C16" s="13">
        <v>1</v>
      </c>
      <c r="D16" s="13">
        <v>79</v>
      </c>
      <c r="E16" s="13"/>
      <c r="F16" s="13">
        <v>1</v>
      </c>
      <c r="G16" s="13"/>
      <c r="H16" s="35" t="s">
        <v>140</v>
      </c>
      <c r="I16" s="12">
        <f t="shared" si="1"/>
        <v>0</v>
      </c>
      <c r="J16" s="13">
        <v>0</v>
      </c>
      <c r="K16" s="13"/>
      <c r="L16" s="14"/>
      <c r="M16" s="92">
        <f t="shared" si="2"/>
        <v>81</v>
      </c>
    </row>
    <row r="17" spans="1:13" s="2" customFormat="1" ht="16.5" customHeight="1">
      <c r="A17" s="43" t="s">
        <v>141</v>
      </c>
      <c r="B17" s="12">
        <f t="shared" si="0"/>
        <v>318</v>
      </c>
      <c r="C17" s="13">
        <v>162</v>
      </c>
      <c r="D17" s="13"/>
      <c r="E17" s="13"/>
      <c r="F17" s="13">
        <v>156</v>
      </c>
      <c r="G17" s="13"/>
      <c r="H17" s="35" t="s">
        <v>142</v>
      </c>
      <c r="I17" s="12">
        <f t="shared" si="1"/>
        <v>193</v>
      </c>
      <c r="J17" s="13">
        <v>193</v>
      </c>
      <c r="K17" s="13"/>
      <c r="L17" s="14"/>
      <c r="M17" s="92">
        <f>B17-I17</f>
        <v>125</v>
      </c>
    </row>
    <row r="18" spans="1:13" s="2" customFormat="1" ht="16.5" customHeight="1">
      <c r="A18" s="43" t="s">
        <v>143</v>
      </c>
      <c r="B18" s="12">
        <f t="shared" si="0"/>
        <v>3041</v>
      </c>
      <c r="C18" s="13"/>
      <c r="D18" s="13">
        <v>3041</v>
      </c>
      <c r="E18" s="13"/>
      <c r="F18" s="13"/>
      <c r="G18" s="13"/>
      <c r="H18" s="35" t="s">
        <v>144</v>
      </c>
      <c r="I18" s="12">
        <f t="shared" si="1"/>
        <v>3040</v>
      </c>
      <c r="J18" s="15">
        <v>3040</v>
      </c>
      <c r="K18" s="15"/>
      <c r="L18" s="14"/>
      <c r="M18" s="92">
        <f>B18-I18</f>
        <v>1</v>
      </c>
    </row>
    <row r="19" spans="1:13" s="2" customFormat="1" ht="16.5" customHeight="1">
      <c r="A19" s="43" t="s">
        <v>145</v>
      </c>
      <c r="B19" s="12">
        <f t="shared" si="0"/>
        <v>0</v>
      </c>
      <c r="C19" s="13"/>
      <c r="D19" s="13"/>
      <c r="E19" s="13"/>
      <c r="F19" s="13"/>
      <c r="G19" s="13"/>
      <c r="H19" s="36" t="s">
        <v>146</v>
      </c>
      <c r="I19" s="12">
        <f t="shared" si="1"/>
        <v>0</v>
      </c>
      <c r="J19" s="13"/>
      <c r="K19" s="13"/>
      <c r="L19" s="14"/>
      <c r="M19" s="92">
        <f t="shared" si="2"/>
        <v>0</v>
      </c>
    </row>
    <row r="20" spans="1:13" s="2" customFormat="1" ht="16.5" customHeight="1">
      <c r="A20" s="44" t="s">
        <v>147</v>
      </c>
      <c r="B20" s="12">
        <f t="shared" si="0"/>
        <v>0</v>
      </c>
      <c r="C20" s="15"/>
      <c r="D20" s="15"/>
      <c r="E20" s="15"/>
      <c r="F20" s="15"/>
      <c r="G20" s="15"/>
      <c r="H20" s="36" t="s">
        <v>148</v>
      </c>
      <c r="I20" s="12">
        <f t="shared" si="1"/>
        <v>0</v>
      </c>
      <c r="J20" s="13"/>
      <c r="K20" s="13"/>
      <c r="L20" s="14"/>
      <c r="M20" s="92">
        <f t="shared" si="2"/>
        <v>0</v>
      </c>
    </row>
    <row r="21" spans="1:13" s="2" customFormat="1" ht="16.5" customHeight="1">
      <c r="A21" s="44" t="s">
        <v>149</v>
      </c>
      <c r="B21" s="12">
        <f t="shared" si="0"/>
        <v>13</v>
      </c>
      <c r="C21" s="15"/>
      <c r="D21" s="15"/>
      <c r="E21" s="15"/>
      <c r="F21" s="15">
        <v>13</v>
      </c>
      <c r="G21" s="15"/>
      <c r="H21" s="36" t="s">
        <v>150</v>
      </c>
      <c r="I21" s="12">
        <f t="shared" si="1"/>
        <v>0</v>
      </c>
      <c r="J21" s="13"/>
      <c r="K21" s="13"/>
      <c r="L21" s="14"/>
      <c r="M21" s="92">
        <f t="shared" si="2"/>
        <v>13</v>
      </c>
    </row>
    <row r="22" spans="1:13" s="2" customFormat="1" ht="16.5" customHeight="1">
      <c r="A22" s="44" t="s">
        <v>151</v>
      </c>
      <c r="B22" s="12">
        <f t="shared" si="0"/>
        <v>0</v>
      </c>
      <c r="C22" s="15"/>
      <c r="D22" s="15"/>
      <c r="E22" s="15"/>
      <c r="F22" s="15"/>
      <c r="G22" s="15"/>
      <c r="H22" s="36" t="s">
        <v>151</v>
      </c>
      <c r="I22" s="12">
        <f t="shared" si="1"/>
        <v>0</v>
      </c>
      <c r="J22" s="13"/>
      <c r="K22" s="13"/>
      <c r="L22" s="14"/>
      <c r="M22" s="92">
        <f t="shared" si="2"/>
        <v>0</v>
      </c>
    </row>
    <row r="23" spans="1:13" s="2" customFormat="1" ht="16.5" customHeight="1">
      <c r="A23" s="43" t="s">
        <v>152</v>
      </c>
      <c r="B23" s="12">
        <f t="shared" si="0"/>
        <v>0</v>
      </c>
      <c r="C23" s="15"/>
      <c r="D23" s="15">
        <v>0</v>
      </c>
      <c r="E23" s="15"/>
      <c r="F23" s="15"/>
      <c r="G23" s="15"/>
      <c r="H23" s="35" t="s">
        <v>153</v>
      </c>
      <c r="I23" s="12">
        <f t="shared" si="1"/>
        <v>0</v>
      </c>
      <c r="J23" s="15">
        <v>0</v>
      </c>
      <c r="K23" s="15"/>
      <c r="L23" s="14"/>
      <c r="M23" s="92">
        <f t="shared" si="2"/>
        <v>0</v>
      </c>
    </row>
    <row r="24" spans="1:13" s="2" customFormat="1" ht="16.5" customHeight="1">
      <c r="A24" s="43" t="s">
        <v>154</v>
      </c>
      <c r="B24" s="12">
        <f t="shared" si="0"/>
        <v>0</v>
      </c>
      <c r="C24" s="15"/>
      <c r="D24" s="15"/>
      <c r="E24" s="15"/>
      <c r="F24" s="15"/>
      <c r="G24" s="15"/>
      <c r="H24" s="35" t="s">
        <v>155</v>
      </c>
      <c r="I24" s="12">
        <f t="shared" si="1"/>
        <v>0</v>
      </c>
      <c r="J24" s="15"/>
      <c r="K24" s="15"/>
      <c r="L24" s="14"/>
      <c r="M24" s="92">
        <f t="shared" si="2"/>
        <v>0</v>
      </c>
    </row>
    <row r="25" spans="1:13" s="2" customFormat="1" ht="16.5" customHeight="1">
      <c r="A25" s="43" t="s">
        <v>156</v>
      </c>
      <c r="B25" s="12">
        <f t="shared" si="0"/>
        <v>30</v>
      </c>
      <c r="C25" s="15">
        <v>30</v>
      </c>
      <c r="D25" s="15"/>
      <c r="E25" s="15"/>
      <c r="F25" s="15"/>
      <c r="G25" s="15"/>
      <c r="H25" s="35" t="s">
        <v>157</v>
      </c>
      <c r="I25" s="12">
        <f t="shared" si="1"/>
        <v>30</v>
      </c>
      <c r="J25" s="15">
        <v>30</v>
      </c>
      <c r="K25" s="15"/>
      <c r="L25" s="14"/>
      <c r="M25" s="92">
        <f t="shared" si="2"/>
        <v>0</v>
      </c>
    </row>
    <row r="26" spans="1:13" s="2" customFormat="1" ht="16.5" customHeight="1">
      <c r="A26" s="43" t="s">
        <v>158</v>
      </c>
      <c r="B26" s="12">
        <f t="shared" si="0"/>
        <v>0</v>
      </c>
      <c r="C26" s="15"/>
      <c r="D26" s="15"/>
      <c r="E26" s="15"/>
      <c r="F26" s="15"/>
      <c r="G26" s="15"/>
      <c r="H26" s="35" t="s">
        <v>159</v>
      </c>
      <c r="I26" s="12">
        <f t="shared" si="1"/>
        <v>0</v>
      </c>
      <c r="J26" s="15"/>
      <c r="K26" s="15"/>
      <c r="L26" s="14"/>
      <c r="M26" s="92">
        <f t="shared" si="2"/>
        <v>0</v>
      </c>
    </row>
    <row r="27" spans="1:13" s="2" customFormat="1" ht="16.5" customHeight="1">
      <c r="A27" s="43" t="s">
        <v>160</v>
      </c>
      <c r="B27" s="12">
        <f t="shared" si="0"/>
        <v>0</v>
      </c>
      <c r="C27" s="15"/>
      <c r="D27" s="15"/>
      <c r="E27" s="15"/>
      <c r="F27" s="15"/>
      <c r="G27" s="15"/>
      <c r="H27" s="35" t="s">
        <v>161</v>
      </c>
      <c r="I27" s="12">
        <f t="shared" si="1"/>
        <v>0</v>
      </c>
      <c r="J27" s="15"/>
      <c r="K27" s="15"/>
      <c r="L27" s="14"/>
      <c r="M27" s="92">
        <f t="shared" si="2"/>
        <v>0</v>
      </c>
    </row>
    <row r="28" spans="1:13" s="2" customFormat="1" ht="16.5" customHeight="1">
      <c r="A28" s="43" t="s">
        <v>162</v>
      </c>
      <c r="B28" s="12">
        <f t="shared" si="0"/>
        <v>399</v>
      </c>
      <c r="C28" s="15"/>
      <c r="D28" s="15">
        <v>399</v>
      </c>
      <c r="E28" s="15"/>
      <c r="F28" s="15"/>
      <c r="G28" s="15"/>
      <c r="H28" s="35" t="s">
        <v>163</v>
      </c>
      <c r="I28" s="12">
        <f t="shared" si="1"/>
        <v>399</v>
      </c>
      <c r="J28" s="15">
        <v>399</v>
      </c>
      <c r="K28" s="15"/>
      <c r="L28" s="14"/>
      <c r="M28" s="92">
        <f t="shared" si="2"/>
        <v>0</v>
      </c>
    </row>
    <row r="29" spans="1:13" s="2" customFormat="1" ht="16.5" customHeight="1">
      <c r="A29" s="43" t="s">
        <v>164</v>
      </c>
      <c r="B29" s="12">
        <f t="shared" si="0"/>
        <v>0</v>
      </c>
      <c r="C29" s="15"/>
      <c r="D29" s="15"/>
      <c r="E29" s="15"/>
      <c r="F29" s="15"/>
      <c r="G29" s="15"/>
      <c r="H29" s="35" t="s">
        <v>165</v>
      </c>
      <c r="I29" s="12">
        <f>SUM(J29:L29)</f>
        <v>0</v>
      </c>
      <c r="J29" s="15">
        <v>0</v>
      </c>
      <c r="K29" s="15"/>
      <c r="L29" s="14"/>
      <c r="M29" s="92">
        <f>B29-I29</f>
        <v>0</v>
      </c>
    </row>
    <row r="30" spans="1:13" s="2" customFormat="1" ht="16.5" customHeight="1">
      <c r="A30" s="43" t="s">
        <v>166</v>
      </c>
      <c r="B30" s="12">
        <f t="shared" si="0"/>
        <v>25000</v>
      </c>
      <c r="C30" s="15"/>
      <c r="D30" s="15">
        <v>25000</v>
      </c>
      <c r="E30" s="15"/>
      <c r="F30" s="15"/>
      <c r="G30" s="15"/>
      <c r="H30" s="43" t="s">
        <v>167</v>
      </c>
      <c r="I30" s="12">
        <f t="shared" si="1"/>
        <v>10000</v>
      </c>
      <c r="J30" s="15">
        <v>10000</v>
      </c>
      <c r="K30" s="15"/>
      <c r="L30" s="14"/>
      <c r="M30" s="92">
        <f>B30-I30</f>
        <v>15000</v>
      </c>
    </row>
    <row r="31" spans="1:13" s="2" customFormat="1" ht="16.5" customHeight="1">
      <c r="A31" s="43" t="s">
        <v>168</v>
      </c>
      <c r="B31" s="12">
        <f t="shared" si="0"/>
        <v>0</v>
      </c>
      <c r="C31" s="91"/>
      <c r="D31" s="91">
        <v>0</v>
      </c>
      <c r="E31" s="91"/>
      <c r="F31" s="91"/>
      <c r="G31" s="91"/>
      <c r="H31" s="35" t="s">
        <v>169</v>
      </c>
      <c r="I31" s="12">
        <f t="shared" si="1"/>
        <v>0</v>
      </c>
      <c r="J31" s="15"/>
      <c r="K31" s="15"/>
      <c r="L31" s="14"/>
      <c r="M31" s="92">
        <f t="shared" si="2"/>
        <v>0</v>
      </c>
    </row>
    <row r="32" spans="1:13" s="2" customFormat="1" ht="16.5" customHeight="1">
      <c r="A32" s="43"/>
      <c r="B32" s="93"/>
      <c r="C32" s="94"/>
      <c r="D32" s="94"/>
      <c r="E32" s="94"/>
      <c r="F32" s="94"/>
      <c r="G32" s="94"/>
      <c r="H32" s="35" t="s">
        <v>170</v>
      </c>
      <c r="I32" s="93"/>
      <c r="J32" s="94"/>
      <c r="K32" s="94"/>
      <c r="L32" s="95"/>
      <c r="M32" s="96"/>
    </row>
    <row r="33" spans="1:13" s="2" customFormat="1" ht="16.5" customHeight="1" thickBot="1">
      <c r="A33" s="45" t="s">
        <v>171</v>
      </c>
      <c r="B33" s="89">
        <f>SUM(C33:G33)</f>
        <v>32620</v>
      </c>
      <c r="C33" s="90">
        <f>SUM(C5:C31)</f>
        <v>674</v>
      </c>
      <c r="D33" s="90">
        <f>SUM(D5:D31)</f>
        <v>31740</v>
      </c>
      <c r="E33" s="90">
        <f>SUM(E5:E31)</f>
        <v>0</v>
      </c>
      <c r="F33" s="90">
        <f>SUM(F5:F31)</f>
        <v>206</v>
      </c>
      <c r="G33" s="90">
        <f>SUM(G5:G30)</f>
        <v>0</v>
      </c>
      <c r="H33" s="46" t="s">
        <v>172</v>
      </c>
      <c r="I33" s="89">
        <f>SUM(J33:L33)</f>
        <v>26780</v>
      </c>
      <c r="J33" s="90">
        <f>SUM(J5:J32)</f>
        <v>26701</v>
      </c>
      <c r="K33" s="90">
        <f>SUM(K5:K32)</f>
        <v>79</v>
      </c>
      <c r="L33" s="90">
        <f>SUM(L5:L29)</f>
        <v>0</v>
      </c>
      <c r="M33" s="97">
        <f>B33-I33</f>
        <v>5840</v>
      </c>
    </row>
    <row r="34" spans="1:9" s="20" customFormat="1" ht="12.75">
      <c r="A34" s="19" t="s">
        <v>173</v>
      </c>
      <c r="B34" s="16"/>
      <c r="C34" s="16"/>
      <c r="D34" s="16"/>
      <c r="E34" s="16"/>
      <c r="F34" s="16"/>
      <c r="G34" s="16"/>
      <c r="H34" s="16"/>
      <c r="I34" s="16"/>
    </row>
    <row r="35" spans="1:12" s="6" customFormat="1" ht="15" customHeight="1">
      <c r="A35" s="2"/>
      <c r="B35" s="2"/>
      <c r="H35" s="7"/>
      <c r="I35" s="7"/>
      <c r="J35" s="7"/>
      <c r="K35" s="7"/>
      <c r="L35" s="7"/>
    </row>
    <row r="36" spans="1:12" s="6" customFormat="1" ht="13.5">
      <c r="A36" s="2"/>
      <c r="B36" s="2"/>
      <c r="C36" s="7"/>
      <c r="D36" s="7"/>
      <c r="E36" s="7"/>
      <c r="F36" s="7"/>
      <c r="G36" s="7"/>
      <c r="H36" s="7"/>
      <c r="I36" s="7"/>
      <c r="J36" s="7"/>
      <c r="K36" s="7"/>
      <c r="L36" s="7"/>
    </row>
    <row r="37" spans="1:12" s="6" customFormat="1" ht="12.75">
      <c r="A37" s="7"/>
      <c r="B37" s="7"/>
      <c r="C37" s="7"/>
      <c r="D37" s="7"/>
      <c r="E37" s="7"/>
      <c r="F37" s="7"/>
      <c r="G37" s="7"/>
      <c r="H37" s="7"/>
      <c r="I37" s="7"/>
      <c r="J37" s="7"/>
      <c r="K37" s="7"/>
      <c r="L37" s="7"/>
    </row>
  </sheetData>
  <mergeCells count="6">
    <mergeCell ref="A1:M1"/>
    <mergeCell ref="A3:A4"/>
    <mergeCell ref="B3:G3"/>
    <mergeCell ref="H3:H4"/>
    <mergeCell ref="I3:L3"/>
    <mergeCell ref="M3:M4"/>
  </mergeCells>
  <printOptions/>
  <pageMargins left="0.19" right="0.17" top="0.25" bottom="0.34" header="0.17" footer="0.16"/>
  <pageSetup firstPageNumber="25" useFirstPageNumber="1" horizontalDpi="600" verticalDpi="600" orientation="landscape" paperSize="9" r:id="rId1"/>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G21"/>
  <sheetViews>
    <sheetView tabSelected="1" workbookViewId="0" topLeftCell="A13">
      <selection activeCell="C29" sqref="C29"/>
    </sheetView>
  </sheetViews>
  <sheetFormatPr defaultColWidth="8.796875" defaultRowHeight="18.75"/>
  <cols>
    <col min="1" max="1" width="26.19921875" style="8" customWidth="1"/>
    <col min="2" max="3" width="12.5" style="8" customWidth="1"/>
    <col min="4" max="4" width="30.8984375" style="8" customWidth="1"/>
    <col min="5" max="5" width="12.59765625" style="8" customWidth="1"/>
    <col min="6" max="6" width="13.296875" style="8" customWidth="1"/>
    <col min="7" max="7" width="13.09765625" style="8" customWidth="1"/>
    <col min="8" max="16384" width="8.796875" style="8" customWidth="1"/>
  </cols>
  <sheetData>
    <row r="1" spans="1:7" ht="26.25" customHeight="1">
      <c r="A1" s="120" t="s">
        <v>3</v>
      </c>
      <c r="B1" s="120"/>
      <c r="C1" s="120"/>
      <c r="D1" s="120"/>
      <c r="E1" s="120"/>
      <c r="F1" s="120"/>
      <c r="G1" s="24"/>
    </row>
    <row r="2" spans="1:7" ht="18.75" customHeight="1">
      <c r="A2" s="17" t="s">
        <v>191</v>
      </c>
      <c r="B2" s="25"/>
      <c r="C2" s="25"/>
      <c r="D2" s="25"/>
      <c r="E2" s="25"/>
      <c r="F2" s="26" t="s">
        <v>37</v>
      </c>
      <c r="G2" s="27"/>
    </row>
    <row r="3" spans="1:7" ht="23.25" customHeight="1">
      <c r="A3" s="121" t="s">
        <v>38</v>
      </c>
      <c r="B3" s="121"/>
      <c r="C3" s="21"/>
      <c r="D3" s="121" t="s">
        <v>39</v>
      </c>
      <c r="E3" s="121"/>
      <c r="F3" s="121"/>
      <c r="G3" s="28"/>
    </row>
    <row r="4" spans="1:7" ht="36" customHeight="1">
      <c r="A4" s="21" t="s">
        <v>40</v>
      </c>
      <c r="B4" s="107" t="s">
        <v>2</v>
      </c>
      <c r="C4" s="107" t="s">
        <v>1</v>
      </c>
      <c r="D4" s="21" t="s">
        <v>40</v>
      </c>
      <c r="E4" s="107" t="s">
        <v>2</v>
      </c>
      <c r="F4" s="107" t="s">
        <v>1</v>
      </c>
      <c r="G4" s="28"/>
    </row>
    <row r="5" spans="1:7" ht="23.25" customHeight="1">
      <c r="A5" s="22" t="s">
        <v>41</v>
      </c>
      <c r="B5" s="29"/>
      <c r="C5" s="29"/>
      <c r="D5" s="22" t="s">
        <v>42</v>
      </c>
      <c r="E5" s="22">
        <v>10</v>
      </c>
      <c r="F5" s="30">
        <v>0</v>
      </c>
      <c r="G5" s="31"/>
    </row>
    <row r="6" spans="1:7" ht="23.25" customHeight="1">
      <c r="A6" s="23" t="s">
        <v>43</v>
      </c>
      <c r="B6" s="30">
        <v>87</v>
      </c>
      <c r="C6" s="30">
        <v>247</v>
      </c>
      <c r="D6" s="22" t="s">
        <v>44</v>
      </c>
      <c r="E6" s="22">
        <f>SUM(E7:E11)</f>
        <v>255</v>
      </c>
      <c r="F6" s="22">
        <v>0</v>
      </c>
      <c r="G6" s="31"/>
    </row>
    <row r="7" spans="1:7" ht="23.25" customHeight="1">
      <c r="A7" s="22" t="s">
        <v>45</v>
      </c>
      <c r="B7" s="30"/>
      <c r="C7" s="30"/>
      <c r="D7" s="22" t="s">
        <v>46</v>
      </c>
      <c r="E7" s="22"/>
      <c r="F7" s="30">
        <v>0</v>
      </c>
      <c r="G7" s="31"/>
    </row>
    <row r="8" spans="1:7" ht="23.25" customHeight="1">
      <c r="A8" s="22" t="s">
        <v>47</v>
      </c>
      <c r="B8" s="30"/>
      <c r="C8" s="30"/>
      <c r="D8" s="22" t="s">
        <v>48</v>
      </c>
      <c r="E8" s="30"/>
      <c r="F8" s="30">
        <v>0</v>
      </c>
      <c r="G8" s="31"/>
    </row>
    <row r="9" spans="1:7" ht="23.25" customHeight="1">
      <c r="A9" s="22" t="s">
        <v>49</v>
      </c>
      <c r="B9" s="30"/>
      <c r="C9" s="30"/>
      <c r="D9" s="22" t="s">
        <v>50</v>
      </c>
      <c r="E9" s="30">
        <v>255</v>
      </c>
      <c r="F9" s="30">
        <v>247</v>
      </c>
      <c r="G9" s="31"/>
    </row>
    <row r="10" spans="1:7" ht="23.25" customHeight="1">
      <c r="A10" s="22"/>
      <c r="B10" s="30"/>
      <c r="C10" s="30"/>
      <c r="D10" s="22" t="s">
        <v>34</v>
      </c>
      <c r="E10" s="30"/>
      <c r="F10" s="30"/>
      <c r="G10" s="31"/>
    </row>
    <row r="11" spans="1:7" ht="23.25" customHeight="1">
      <c r="A11" s="22"/>
      <c r="B11" s="30"/>
      <c r="C11" s="30"/>
      <c r="D11" s="22" t="s">
        <v>35</v>
      </c>
      <c r="E11" s="30"/>
      <c r="F11" s="30"/>
      <c r="G11" s="31"/>
    </row>
    <row r="12" spans="1:7" ht="23.25" customHeight="1">
      <c r="A12" s="22"/>
      <c r="B12" s="30"/>
      <c r="C12" s="30"/>
      <c r="D12" s="22"/>
      <c r="E12" s="30"/>
      <c r="F12" s="30"/>
      <c r="G12" s="31"/>
    </row>
    <row r="13" spans="1:7" ht="23.25" customHeight="1">
      <c r="A13" s="22"/>
      <c r="B13" s="30"/>
      <c r="C13" s="30"/>
      <c r="D13" s="22"/>
      <c r="E13" s="30"/>
      <c r="F13" s="30"/>
      <c r="G13" s="31"/>
    </row>
    <row r="14" spans="1:7" ht="23.25" customHeight="1">
      <c r="A14" s="22"/>
      <c r="B14" s="30"/>
      <c r="C14" s="30"/>
      <c r="D14" s="22" t="s">
        <v>36</v>
      </c>
      <c r="E14" s="30"/>
      <c r="F14" s="30"/>
      <c r="G14" s="31"/>
    </row>
    <row r="15" spans="1:7" ht="23.25" customHeight="1">
      <c r="A15" s="22"/>
      <c r="B15" s="30"/>
      <c r="C15" s="30"/>
      <c r="D15" s="22"/>
      <c r="E15" s="30"/>
      <c r="F15" s="30"/>
      <c r="G15" s="31"/>
    </row>
    <row r="16" spans="1:7" ht="23.25" customHeight="1">
      <c r="A16" s="22"/>
      <c r="B16" s="30"/>
      <c r="C16" s="30"/>
      <c r="D16" s="22"/>
      <c r="E16" s="30"/>
      <c r="F16" s="30"/>
      <c r="G16" s="31"/>
    </row>
    <row r="17" spans="1:7" ht="23.25" customHeight="1">
      <c r="A17" s="22"/>
      <c r="B17" s="30"/>
      <c r="C17" s="30"/>
      <c r="D17" s="22"/>
      <c r="E17" s="22"/>
      <c r="F17" s="30"/>
      <c r="G17" s="31"/>
    </row>
    <row r="18" spans="1:7" ht="23.25" customHeight="1">
      <c r="A18" s="21" t="s">
        <v>51</v>
      </c>
      <c r="B18" s="30">
        <f>SUM(B5:B9)</f>
        <v>87</v>
      </c>
      <c r="C18" s="30">
        <f>SUM(C5:C9)</f>
        <v>247</v>
      </c>
      <c r="D18" s="21" t="s">
        <v>52</v>
      </c>
      <c r="E18" s="30">
        <f>E5+E6+E14</f>
        <v>265</v>
      </c>
      <c r="F18" s="30">
        <f>F5+F6+F14</f>
        <v>0</v>
      </c>
      <c r="G18" s="31"/>
    </row>
    <row r="19" spans="1:7" ht="23.25" customHeight="1">
      <c r="A19" s="22" t="s">
        <v>53</v>
      </c>
      <c r="B19" s="30"/>
      <c r="C19" s="30"/>
      <c r="D19" s="22" t="s">
        <v>54</v>
      </c>
      <c r="E19" s="22"/>
      <c r="F19" s="30"/>
      <c r="G19" s="31"/>
    </row>
    <row r="20" spans="1:7" ht="23.25" customHeight="1">
      <c r="A20" s="22" t="s">
        <v>59</v>
      </c>
      <c r="B20" s="30">
        <v>160</v>
      </c>
      <c r="C20" s="30"/>
      <c r="D20" s="22"/>
      <c r="E20" s="22"/>
      <c r="F20" s="30"/>
      <c r="G20" s="31"/>
    </row>
    <row r="21" spans="1:7" ht="23.25" customHeight="1">
      <c r="A21" s="21" t="s">
        <v>55</v>
      </c>
      <c r="B21" s="30">
        <f>SUM(B18:B20)</f>
        <v>247</v>
      </c>
      <c r="C21" s="30">
        <f>SUM(C18:C19)</f>
        <v>247</v>
      </c>
      <c r="D21" s="21" t="s">
        <v>56</v>
      </c>
      <c r="E21" s="30">
        <f>SUM(E18:E19)</f>
        <v>265</v>
      </c>
      <c r="F21" s="30">
        <f>SUM(F18:F19)</f>
        <v>0</v>
      </c>
      <c r="G21" s="31"/>
    </row>
  </sheetData>
  <mergeCells count="3">
    <mergeCell ref="A1:F1"/>
    <mergeCell ref="A3:B3"/>
    <mergeCell ref="D3:F3"/>
  </mergeCells>
  <printOptions/>
  <pageMargins left="0.5905511811023623" right="0.15748031496062992" top="0.35433070866141736" bottom="0.4330708661417323" header="0.2362204724409449" footer="0.1968503937007874"/>
  <pageSetup firstPageNumber="26" useFirstPageNumber="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阳江市财政局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2003年市直收支情况表</dc:title>
  <dc:subject>收支情况表</dc:subject>
  <dc:creator>yhy</dc:creator>
  <cp:keywords>预算</cp:keywords>
  <dc:description/>
  <cp:lastModifiedBy>User</cp:lastModifiedBy>
  <cp:lastPrinted>2018-01-08T03:42:38Z</cp:lastPrinted>
  <dcterms:created xsi:type="dcterms:W3CDTF">2002-01-22T02:25:23Z</dcterms:created>
  <dcterms:modified xsi:type="dcterms:W3CDTF">2018-01-08T03:42:38Z</dcterms:modified>
  <cp:category>电子表格</cp:category>
  <cp:version/>
  <cp:contentType/>
  <cp:contentStatus/>
</cp:coreProperties>
</file>